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D:\Sauvegarde avant formatage W7\Documents\Interim\Fiches de paie\"/>
    </mc:Choice>
  </mc:AlternateContent>
  <bookViews>
    <workbookView xWindow="0" yWindow="0" windowWidth="21600" windowHeight="9630" tabRatio="765"/>
  </bookViews>
  <sheets>
    <sheet name="Notes" sheetId="15" r:id="rId1"/>
    <sheet name="Accueil" sheetId="14" r:id="rId2"/>
    <sheet name="Janvier" sheetId="12" r:id="rId3"/>
    <sheet name="février" sheetId="2" r:id="rId4"/>
    <sheet name="mars" sheetId="3" r:id="rId5"/>
    <sheet name="avril" sheetId="4" r:id="rId6"/>
    <sheet name="mai" sheetId="5" r:id="rId7"/>
    <sheet name="juin" sheetId="6" r:id="rId8"/>
    <sheet name="juillet" sheetId="7" r:id="rId9"/>
    <sheet name="aout" sheetId="8" r:id="rId10"/>
    <sheet name="septembre" sheetId="9" r:id="rId11"/>
    <sheet name="octobre" sheetId="10" r:id="rId12"/>
    <sheet name="novembre" sheetId="11" r:id="rId13"/>
    <sheet name="Décembre" sheetId="1" r:id="rId14"/>
    <sheet name="Jours Férié" sheetId="13" r:id="rId15"/>
  </sheets>
  <definedNames>
    <definedName name="JoursFériés" comment="Liste des jours fériés avec l'Alsace et la Moselle">'Jours Férié'!$B$3:$B$17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1" l="1"/>
  <c r="F2" i="11"/>
  <c r="F2" i="10"/>
  <c r="F2" i="9"/>
  <c r="F2" i="8"/>
  <c r="F2" i="7"/>
  <c r="F2" i="6"/>
  <c r="F2" i="5"/>
  <c r="F2" i="4"/>
  <c r="F2" i="3"/>
  <c r="F2" i="2"/>
  <c r="B17" i="13" l="1"/>
  <c r="B14" i="13"/>
  <c r="B16" i="13"/>
  <c r="D10" i="12"/>
  <c r="D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8" i="8"/>
  <c r="D9" i="8"/>
  <c r="D10" i="8"/>
  <c r="D11" i="8"/>
  <c r="D12" i="8"/>
  <c r="D13" i="8"/>
  <c r="D14" i="8"/>
  <c r="D15" i="8"/>
  <c r="D16" i="8"/>
  <c r="D17" i="8"/>
  <c r="D18" i="8"/>
  <c r="D19" i="8"/>
  <c r="D20" i="8"/>
  <c r="D21" i="8"/>
  <c r="D22" i="8"/>
  <c r="D23" i="8"/>
  <c r="D24" i="8"/>
  <c r="D25" i="8"/>
  <c r="D26" i="8"/>
  <c r="D27" i="8"/>
  <c r="D28" i="8"/>
  <c r="D29" i="8"/>
  <c r="D30" i="8"/>
  <c r="D31" i="8"/>
  <c r="D32" i="8"/>
  <c r="D33" i="8"/>
  <c r="D34" i="8"/>
  <c r="D35" i="8"/>
  <c r="D36" i="8"/>
  <c r="D37" i="8"/>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8" i="11"/>
  <c r="D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8" i="5"/>
  <c r="D9" i="5"/>
  <c r="D10" i="5"/>
  <c r="D11" i="5"/>
  <c r="D12" i="5"/>
  <c r="D13" i="5"/>
  <c r="D14" i="5"/>
  <c r="D15" i="5"/>
  <c r="D16" i="5"/>
  <c r="D17" i="5"/>
  <c r="D18" i="5"/>
  <c r="D19" i="5"/>
  <c r="D20" i="5"/>
  <c r="D21" i="5"/>
  <c r="D22" i="5"/>
  <c r="D23" i="5"/>
  <c r="D24" i="5"/>
  <c r="D25" i="5"/>
  <c r="D26" i="5"/>
  <c r="D27" i="5"/>
  <c r="D28" i="5"/>
  <c r="D29" i="5"/>
  <c r="D30" i="5"/>
  <c r="D31" i="5"/>
  <c r="D32" i="5"/>
  <c r="D33" i="5"/>
  <c r="D34" i="5"/>
  <c r="D35" i="5"/>
  <c r="D36" i="5"/>
  <c r="D37" i="5"/>
  <c r="D8" i="4"/>
  <c r="D9" i="4"/>
  <c r="D10" i="4"/>
  <c r="D11" i="4"/>
  <c r="D12" i="4"/>
  <c r="D13" i="4"/>
  <c r="D14" i="4"/>
  <c r="D15" i="4"/>
  <c r="D16" i="4"/>
  <c r="D17" i="4"/>
  <c r="D18" i="4"/>
  <c r="D19" i="4"/>
  <c r="D20" i="4"/>
  <c r="D21" i="4"/>
  <c r="D22" i="4"/>
  <c r="D23" i="4"/>
  <c r="D24" i="4"/>
  <c r="D25" i="4"/>
  <c r="D26" i="4"/>
  <c r="D27" i="4"/>
  <c r="D28" i="4"/>
  <c r="D29" i="4"/>
  <c r="D30" i="4"/>
  <c r="D31" i="4"/>
  <c r="D32" i="4"/>
  <c r="D33" i="4"/>
  <c r="D34" i="4"/>
  <c r="D35" i="4"/>
  <c r="D36" i="4"/>
  <c r="D8" i="3"/>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8" i="2"/>
  <c r="D9" i="2"/>
  <c r="D10" i="2"/>
  <c r="D11" i="2"/>
  <c r="D12" i="2"/>
  <c r="D13" i="2"/>
  <c r="D14" i="2"/>
  <c r="D15" i="2"/>
  <c r="D16" i="2"/>
  <c r="D17" i="2"/>
  <c r="D18" i="2"/>
  <c r="D19" i="2"/>
  <c r="D20" i="2"/>
  <c r="D21" i="2"/>
  <c r="D22" i="2"/>
  <c r="D23" i="2"/>
  <c r="D24" i="2"/>
  <c r="D25" i="2"/>
  <c r="D26" i="2"/>
  <c r="D27" i="2"/>
  <c r="D28" i="2"/>
  <c r="D29" i="2"/>
  <c r="D30" i="2"/>
  <c r="D31" i="2"/>
  <c r="D32" i="2"/>
  <c r="D33" i="2"/>
  <c r="D34" i="2"/>
  <c r="D7" i="1"/>
  <c r="D7" i="11"/>
  <c r="D7" i="10"/>
  <c r="D7" i="9"/>
  <c r="D7" i="8"/>
  <c r="D7" i="7"/>
  <c r="D7" i="6"/>
  <c r="D7" i="5"/>
  <c r="D7" i="4"/>
  <c r="D7" i="3"/>
  <c r="D7" i="2"/>
  <c r="D8" i="12"/>
  <c r="D9" i="12"/>
  <c r="D11" i="12"/>
  <c r="D12" i="12"/>
  <c r="D13" i="12"/>
  <c r="D14" i="12"/>
  <c r="D15" i="12"/>
  <c r="D16" i="12"/>
  <c r="D17" i="12"/>
  <c r="D18" i="12"/>
  <c r="D19" i="12"/>
  <c r="D20" i="12"/>
  <c r="D21" i="12"/>
  <c r="D22" i="12"/>
  <c r="D23" i="12"/>
  <c r="D24" i="12"/>
  <c r="D25" i="12"/>
  <c r="D26" i="12"/>
  <c r="D27" i="12"/>
  <c r="D28" i="12"/>
  <c r="D29" i="12"/>
  <c r="D30" i="12"/>
  <c r="D31" i="12"/>
  <c r="D32" i="12"/>
  <c r="D33" i="12"/>
  <c r="D34" i="12"/>
  <c r="D35" i="12"/>
  <c r="D36" i="12"/>
  <c r="D37" i="12"/>
  <c r="D7" i="12"/>
  <c r="F2" i="12" s="1"/>
  <c r="B4" i="13" l="1"/>
  <c r="B15" i="13"/>
  <c r="B13" i="13"/>
  <c r="B12" i="13"/>
  <c r="B11" i="13"/>
  <c r="B7" i="13"/>
  <c r="B6" i="13"/>
  <c r="B3" i="13"/>
  <c r="A7" i="1"/>
  <c r="A7" i="11"/>
  <c r="A7" i="10"/>
  <c r="A7" i="9"/>
  <c r="A7" i="8"/>
  <c r="A7" i="7"/>
  <c r="A7" i="6"/>
  <c r="A7" i="5"/>
  <c r="A7" i="4"/>
  <c r="A7" i="3"/>
  <c r="A7" i="2"/>
  <c r="A7" i="12"/>
  <c r="A8" i="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8" i="1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8" i="10"/>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8" i="9"/>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8" i="8"/>
  <c r="A9" i="8" s="1"/>
  <c r="A10" i="8" s="1"/>
  <c r="A11" i="8" s="1"/>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A50" i="8" s="1"/>
  <c r="A51" i="8" s="1"/>
  <c r="A52" i="8" s="1"/>
  <c r="A53" i="8" s="1"/>
  <c r="A8" i="7"/>
  <c r="A9" i="7" s="1"/>
  <c r="A10" i="7" s="1"/>
  <c r="A11" i="7" s="1"/>
  <c r="A12" i="7" s="1"/>
  <c r="A13" i="7" s="1"/>
  <c r="A14" i="7" s="1"/>
  <c r="A15" i="7" s="1"/>
  <c r="A16" i="7" s="1"/>
  <c r="A17" i="7" s="1"/>
  <c r="A18" i="7" s="1"/>
  <c r="A19" i="7" s="1"/>
  <c r="A20" i="7" s="1"/>
  <c r="A21" i="7" s="1"/>
  <c r="A22" i="7" s="1"/>
  <c r="A23" i="7" s="1"/>
  <c r="A24" i="7" s="1"/>
  <c r="A25" i="7" s="1"/>
  <c r="A26" i="7" s="1"/>
  <c r="A27" i="7" s="1"/>
  <c r="A28" i="7" s="1"/>
  <c r="A29" i="7" s="1"/>
  <c r="A30" i="7" s="1"/>
  <c r="A31" i="7" s="1"/>
  <c r="A32" i="7" s="1"/>
  <c r="A33" i="7" s="1"/>
  <c r="A34" i="7" s="1"/>
  <c r="A35" i="7" s="1"/>
  <c r="A36" i="7" s="1"/>
  <c r="A37" i="7" s="1"/>
  <c r="A38" i="7" s="1"/>
  <c r="A39" i="7" s="1"/>
  <c r="A40" i="7" s="1"/>
  <c r="A41" i="7" s="1"/>
  <c r="A42" i="7" s="1"/>
  <c r="A43" i="7" s="1"/>
  <c r="A44" i="7" s="1"/>
  <c r="A8" i="6"/>
  <c r="A9" i="6" s="1"/>
  <c r="A10" i="6" s="1"/>
  <c r="A11" i="6" s="1"/>
  <c r="A12" i="6" s="1"/>
  <c r="A13" i="6" s="1"/>
  <c r="A14" i="6" s="1"/>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A44" i="6" s="1"/>
  <c r="A45" i="6" s="1"/>
  <c r="A46" i="6" s="1"/>
  <c r="A8" i="5"/>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8" i="4"/>
  <c r="A9" i="4" s="1"/>
  <c r="A10" i="4" s="1"/>
  <c r="A11" i="4" s="1"/>
  <c r="A12" i="4" s="1"/>
  <c r="A13" i="4" s="1"/>
  <c r="A14" i="4" s="1"/>
  <c r="A15" i="4" s="1"/>
  <c r="A16" i="4" s="1"/>
  <c r="A17" i="4" s="1"/>
  <c r="A18" i="4" s="1"/>
  <c r="A19" i="4" s="1"/>
  <c r="A20" i="4" s="1"/>
  <c r="A21" i="4" s="1"/>
  <c r="A22" i="4" s="1"/>
  <c r="A23" i="4" s="1"/>
  <c r="A24" i="4" s="1"/>
  <c r="A25" i="4" s="1"/>
  <c r="A26" i="4" s="1"/>
  <c r="A27" i="4" s="1"/>
  <c r="A28" i="4" s="1"/>
  <c r="A29" i="4" s="1"/>
  <c r="A30" i="4" s="1"/>
  <c r="A31" i="4" s="1"/>
  <c r="A32" i="4" s="1"/>
  <c r="A33" i="4" s="1"/>
  <c r="A34" i="4" s="1"/>
  <c r="A35" i="4" s="1"/>
  <c r="A36" i="4" s="1"/>
  <c r="A37" i="4" s="1"/>
  <c r="A38" i="4" s="1"/>
  <c r="A39" i="4" s="1"/>
  <c r="A40" i="4" s="1"/>
  <c r="A41" i="4" s="1"/>
  <c r="A42" i="4" s="1"/>
  <c r="A43" i="4" s="1"/>
  <c r="A44" i="4" s="1"/>
  <c r="A8" i="2"/>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8" i="3" l="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B9" i="13" l="1"/>
  <c r="B5" i="13"/>
  <c r="B10" i="13"/>
  <c r="B8" i="13"/>
  <c r="A8" i="12" l="1"/>
  <c r="A9" i="12" s="1"/>
  <c r="A10" i="12" s="1"/>
  <c r="A11" i="12" s="1"/>
  <c r="A12" i="12" s="1"/>
  <c r="A13" i="12" s="1"/>
  <c r="A14" i="12" s="1"/>
  <c r="A15" i="12" s="1"/>
  <c r="A16" i="12" s="1"/>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alcChain>
</file>

<file path=xl/sharedStrings.xml><?xml version="1.0" encoding="utf-8"?>
<sst xmlns="http://schemas.openxmlformats.org/spreadsheetml/2006/main" count="34" uniqueCount="34">
  <si>
    <t>Jour de l'an:</t>
  </si>
  <si>
    <t>Pâques:</t>
  </si>
  <si>
    <t>Lundi de Pâques:</t>
  </si>
  <si>
    <t>Fête du travail:</t>
  </si>
  <si>
    <t>Victoire 39/45:</t>
  </si>
  <si>
    <t>Ascension:</t>
  </si>
  <si>
    <t>Pentecôte:</t>
  </si>
  <si>
    <t>Lundi de Pentecôte:</t>
  </si>
  <si>
    <t>Fête Nationale:</t>
  </si>
  <si>
    <t>Assomption:</t>
  </si>
  <si>
    <t>Toussaint:</t>
  </si>
  <si>
    <t>Armistice 14/18:</t>
  </si>
  <si>
    <t>Noël:</t>
  </si>
  <si>
    <t>feuilles</t>
  </si>
  <si>
    <t>Accueil</t>
  </si>
  <si>
    <t>Liste les jours fériés de l'année considéré</t>
  </si>
  <si>
    <t>Jours férié</t>
  </si>
  <si>
    <t>Les mois</t>
  </si>
  <si>
    <t>les dates sont générées automatiquement après avoir choisi l'année sur la feuille Accueil</t>
  </si>
  <si>
    <t>Les Week end et jours férié sont surlignés automatiquement</t>
  </si>
  <si>
    <t>Le but de ce fichier est de calculer les heures travaillées suivant les mois de l'année .Ce fichier est valable pour quelques années, en effet il suffit de changer l'année en page d'accueil</t>
  </si>
  <si>
    <t>et d'enregistrer le fichier sous un autre nom pour avoir un calendier sur une autre année</t>
  </si>
  <si>
    <t>NB: il faut garder le fichier initial vierge pour pouvoir perpetuellement avoir un calendrier vierge en debut d'année</t>
  </si>
  <si>
    <t>Les Heures</t>
  </si>
  <si>
    <t>elles doivent être entrées au format 00:00</t>
  </si>
  <si>
    <t>exemple: 12 heures 30 sera tapé 12:30</t>
  </si>
  <si>
    <t>Les calculs</t>
  </si>
  <si>
    <t>le calcul des heures travaiilées tiens compte des heures de nuit</t>
  </si>
  <si>
    <t>exemple:debut 21:00 et fin 3:00 donnera 6:00</t>
  </si>
  <si>
    <t>Vendredi saint:</t>
  </si>
  <si>
    <t>Saint Etienne:</t>
  </si>
  <si>
    <t>* Pour L'Alsace et la Moselle</t>
  </si>
  <si>
    <t>Feuille de calcul pour les jours fériés (Les jours fériés de l'Alsace et de la Moselle sont ajoutés)</t>
  </si>
  <si>
    <t>Permet de choisir l'année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</si>
</sst>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F800]dddd\,\ mmmm\ dd\,\ yyyy"/>
    <numFmt numFmtId="165" formatCode="h:mm;@"/>
  </numFmts>
  <fonts count="3" x14ac:knownFonts="1">
    <font>
      <sz val="11"/>
      <color theme="1"/>
      <name val="Calibri"/>
      <family val="2"/>
      <scheme val="minor"/>
    </font>
    <font>
      <sz val="28"/>
      <color theme="1"/>
      <name val="Calibri"/>
      <family val="2"/>
      <scheme val="minor"/>
    </font>
    <font>
      <i/>
      <sz val="11"/>
      <color theme="1"/>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9">
    <xf numFmtId="0" fontId="0" fillId="0" borderId="0" xfId="0"/>
    <xf numFmtId="164" fontId="0" fillId="0" borderId="0" xfId="0" applyNumberFormat="1"/>
    <xf numFmtId="0" fontId="0" fillId="0" borderId="0" xfId="0" applyAlignment="1">
      <alignment horizontal="center"/>
    </xf>
    <xf numFmtId="0" fontId="0" fillId="2" borderId="1" xfId="0" applyFill="1" applyBorder="1"/>
    <xf numFmtId="164" fontId="0" fillId="0" borderId="1" xfId="0" applyNumberFormat="1" applyBorder="1"/>
    <xf numFmtId="0" fontId="0" fillId="2" borderId="0" xfId="0" applyFill="1"/>
    <xf numFmtId="0" fontId="0" fillId="2" borderId="0" xfId="0" applyFill="1" applyBorder="1"/>
    <xf numFmtId="165" fontId="0" fillId="0" borderId="0" xfId="0" applyNumberFormat="1" applyAlignment="1">
      <alignment horizontal="center"/>
    </xf>
    <xf numFmtId="165" fontId="0" fillId="0" borderId="0" xfId="0" applyNumberFormat="1"/>
    <xf numFmtId="0" fontId="2" fillId="2" borderId="0" xfId="0" applyFont="1" applyFill="1"/>
    <xf numFmtId="164" fontId="0" fillId="2" borderId="0" xfId="0" applyNumberFormat="1" applyFill="1" applyBorder="1" applyAlignment="1">
      <alignment horizontal="left"/>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0" fillId="0" borderId="0" xfId="0" applyAlignment="1">
      <alignment horizontal="left" vertical="center"/>
    </xf>
    <xf numFmtId="165" fontId="0" fillId="0" borderId="0" xfId="0" applyNumberFormat="1" applyAlignment="1">
      <alignment horizontal="center" vertical="center"/>
    </xf>
  </cellXfs>
  <cellStyles count="1">
    <cellStyle name="Normal" xfId="0" builtinId="0"/>
  </cellStyles>
  <dxfs count="24">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
      <font>
        <color theme="0"/>
      </font>
      <fill>
        <patternFill>
          <bgColor rgb="FFFF0000"/>
        </patternFill>
      </fill>
    </dxf>
    <dxf>
      <fill>
        <patternFill>
          <bgColor theme="4"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443722</xdr:colOff>
      <xdr:row>1</xdr:row>
      <xdr:rowOff>0</xdr:rowOff>
    </xdr:from>
    <xdr:to>
      <xdr:col>10</xdr:col>
      <xdr:colOff>304800</xdr:colOff>
      <xdr:row>4</xdr:row>
      <xdr:rowOff>114300</xdr:rowOff>
    </xdr:to>
    <xdr:grpSp>
      <xdr:nvGrpSpPr>
        <xdr:cNvPr id="2" name="Groupe 1"/>
        <xdr:cNvGrpSpPr/>
      </xdr:nvGrpSpPr>
      <xdr:grpSpPr>
        <a:xfrm>
          <a:off x="1205722" y="190500"/>
          <a:ext cx="6719078" cy="685800"/>
          <a:chOff x="-318278" y="0"/>
          <a:chExt cx="4833128" cy="685800"/>
        </a:xfrm>
      </xdr:grpSpPr>
      <xdr:sp macro="" textlink="B3">
        <xdr:nvSpPr>
          <xdr:cNvPr id="3" name="Rectangle à coins arrondis 2"/>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4" name="ZoneTexte 3"/>
          <xdr:cNvSpPr txBox="1"/>
        </xdr:nvSpPr>
        <xdr:spPr>
          <a:xfrm>
            <a:off x="-318278" y="0"/>
            <a:ext cx="4652685"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Explications</a:t>
            </a:r>
            <a:r>
              <a:rPr lang="fr-FR" sz="3600" baseline="0"/>
              <a:t> du contenu</a:t>
            </a:r>
            <a:endParaRPr lang="fr-FR" sz="3600"/>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0</xdr:rowOff>
    </xdr:from>
    <xdr:to>
      <xdr:col>12</xdr:col>
      <xdr:colOff>9524</xdr:colOff>
      <xdr:row>30</xdr:row>
      <xdr:rowOff>51442</xdr:rowOff>
    </xdr:to>
    <xdr:grpSp>
      <xdr:nvGrpSpPr>
        <xdr:cNvPr id="5" name="Groupe 4"/>
        <xdr:cNvGrpSpPr/>
      </xdr:nvGrpSpPr>
      <xdr:grpSpPr>
        <a:xfrm>
          <a:off x="771525" y="200025"/>
          <a:ext cx="9010649" cy="5585467"/>
          <a:chOff x="771525" y="200025"/>
          <a:chExt cx="9010649" cy="5585467"/>
        </a:xfrm>
      </xdr:grpSpPr>
      <xdr:grpSp>
        <xdr:nvGrpSpPr>
          <xdr:cNvPr id="60" name="Groupe 59"/>
          <xdr:cNvGrpSpPr/>
        </xdr:nvGrpSpPr>
        <xdr:grpSpPr>
          <a:xfrm>
            <a:off x="771525" y="200025"/>
            <a:ext cx="9010649" cy="4943475"/>
            <a:chOff x="771525" y="390525"/>
            <a:chExt cx="9010649" cy="5133975"/>
          </a:xfrm>
        </xdr:grpSpPr>
        <xdr:grpSp>
          <xdr:nvGrpSpPr>
            <xdr:cNvPr id="4" name="Groupe 3"/>
            <xdr:cNvGrpSpPr/>
          </xdr:nvGrpSpPr>
          <xdr:grpSpPr>
            <a:xfrm>
              <a:off x="771525" y="390525"/>
              <a:ext cx="4514850" cy="657225"/>
              <a:chOff x="771525" y="381000"/>
              <a:chExt cx="4514850" cy="657225"/>
            </a:xfrm>
          </xdr:grpSpPr>
          <xdr:sp macro="" textlink="">
            <xdr:nvSpPr>
              <xdr:cNvPr id="2" name="Rectangle à coins arrondis 1"/>
              <xdr:cNvSpPr/>
            </xdr:nvSpPr>
            <xdr:spPr>
              <a:xfrm>
                <a:off x="771525" y="381000"/>
                <a:ext cx="4514850" cy="657225"/>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i="1">
                    <a:solidFill>
                      <a:schemeClr val="tx1"/>
                    </a:solidFill>
                  </a:rPr>
                  <a:t>Entrer</a:t>
                </a:r>
                <a:r>
                  <a:rPr lang="fr-FR" sz="2800" i="1" baseline="0">
                    <a:solidFill>
                      <a:schemeClr val="tx1"/>
                    </a:solidFill>
                  </a:rPr>
                  <a:t> l'année : </a:t>
                </a:r>
                <a:endParaRPr lang="fr-FR" sz="2800" i="1">
                  <a:solidFill>
                    <a:schemeClr val="tx1"/>
                  </a:solidFill>
                </a:endParaRPr>
              </a:p>
            </xdr:txBody>
          </xdr:sp>
          <xdr:sp macro="" textlink="">
            <xdr:nvSpPr>
              <xdr:cNvPr id="3" name="Flèche droite 2"/>
              <xdr:cNvSpPr/>
            </xdr:nvSpPr>
            <xdr:spPr>
              <a:xfrm>
                <a:off x="4286250" y="619125"/>
                <a:ext cx="742950" cy="209550"/>
              </a:xfrm>
              <a:prstGeom prst="rightArrow">
                <a:avLst/>
              </a:prstGeom>
              <a:solidFill>
                <a:srgbClr val="FF0000"/>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sp macro="" textlink="">
          <xdr:nvSpPr>
            <xdr:cNvPr id="7" name="Rectangle à coins arrondis 6"/>
            <xdr:cNvSpPr/>
          </xdr:nvSpPr>
          <xdr:spPr>
            <a:xfrm>
              <a:off x="828675" y="1571626"/>
              <a:ext cx="4514850" cy="495300"/>
            </a:xfrm>
            <a:prstGeom prst="roundRect">
              <a:avLst/>
            </a:prstGeom>
            <a:solidFill>
              <a:srgbClr val="FF0000"/>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i="1" baseline="0">
                  <a:solidFill>
                    <a:schemeClr val="bg1"/>
                  </a:solidFill>
                </a:rPr>
                <a:t>Liste des Jours Fériés : </a:t>
              </a:r>
              <a:endParaRPr lang="fr-FR" sz="2800" i="1">
                <a:solidFill>
                  <a:schemeClr val="bg1"/>
                </a:solidFill>
              </a:endParaRPr>
            </a:p>
          </xdr:txBody>
        </xdr:sp>
        <xdr:grpSp>
          <xdr:nvGrpSpPr>
            <xdr:cNvPr id="59" name="Groupe 58"/>
            <xdr:cNvGrpSpPr/>
          </xdr:nvGrpSpPr>
          <xdr:grpSpPr>
            <a:xfrm>
              <a:off x="962025" y="2276476"/>
              <a:ext cx="8820149" cy="3248024"/>
              <a:chOff x="962025" y="2276476"/>
              <a:chExt cx="8820149" cy="3248024"/>
            </a:xfrm>
          </xdr:grpSpPr>
          <xdr:grpSp>
            <xdr:nvGrpSpPr>
              <xdr:cNvPr id="34" name="Groupe 33"/>
              <xdr:cNvGrpSpPr/>
            </xdr:nvGrpSpPr>
            <xdr:grpSpPr>
              <a:xfrm>
                <a:off x="962025" y="2276476"/>
                <a:ext cx="4419599" cy="2762249"/>
                <a:chOff x="962025" y="2276476"/>
                <a:chExt cx="4419599" cy="2762249"/>
              </a:xfrm>
            </xdr:grpSpPr>
            <xdr:grpSp>
              <xdr:nvGrpSpPr>
                <xdr:cNvPr id="23" name="Groupe 22"/>
                <xdr:cNvGrpSpPr/>
              </xdr:nvGrpSpPr>
              <xdr:grpSpPr>
                <a:xfrm>
                  <a:off x="962025" y="2276476"/>
                  <a:ext cx="4410074" cy="1381124"/>
                  <a:chOff x="962025" y="2276476"/>
                  <a:chExt cx="4410074" cy="1381124"/>
                </a:xfrm>
              </xdr:grpSpPr>
              <xdr:grpSp>
                <xdr:nvGrpSpPr>
                  <xdr:cNvPr id="16" name="Groupe 15"/>
                  <xdr:cNvGrpSpPr/>
                </xdr:nvGrpSpPr>
                <xdr:grpSpPr>
                  <a:xfrm>
                    <a:off x="962025" y="2276476"/>
                    <a:ext cx="4391024" cy="457199"/>
                    <a:chOff x="981075" y="2476501"/>
                    <a:chExt cx="4391024" cy="247649"/>
                  </a:xfrm>
                </xdr:grpSpPr>
                <xdr:sp macro="" textlink="">
                  <xdr:nvSpPr>
                    <xdr:cNvPr id="9" name="Rectangle à coins arrondis 8"/>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Jour de l'an : </a:t>
                      </a:r>
                      <a:endParaRPr lang="fr-FR" sz="1100" i="1">
                        <a:solidFill>
                          <a:schemeClr val="tx1"/>
                        </a:solidFill>
                      </a:endParaRPr>
                    </a:p>
                  </xdr:txBody>
                </xdr:sp>
                <xdr:sp macro="" textlink="'Jours Férié'!B3">
                  <xdr:nvSpPr>
                    <xdr:cNvPr id="15" name="Rectangle à coins arrondis 14"/>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025DCC73-697C-4FB4-A3EF-69CF1939D197}" type="TxLink">
                        <a:rPr lang="en-US" sz="1100" b="0" i="0" u="none" strike="noStrike" baseline="0">
                          <a:solidFill>
                            <a:srgbClr val="000000"/>
                          </a:solidFill>
                          <a:latin typeface="Calibri"/>
                        </a:rPr>
                        <a:pPr algn="ctr"/>
                        <a:t>mardi 1 janvier 2019</a:t>
                      </a:fld>
                      <a:endParaRPr lang="fr-FR" sz="1100" i="1">
                        <a:solidFill>
                          <a:schemeClr val="tx1"/>
                        </a:solidFill>
                      </a:endParaRPr>
                    </a:p>
                  </xdr:txBody>
                </xdr:sp>
              </xdr:grpSp>
              <xdr:grpSp>
                <xdr:nvGrpSpPr>
                  <xdr:cNvPr id="17" name="Groupe 16"/>
                  <xdr:cNvGrpSpPr/>
                </xdr:nvGrpSpPr>
                <xdr:grpSpPr>
                  <a:xfrm>
                    <a:off x="971550" y="2733676"/>
                    <a:ext cx="4391024" cy="457199"/>
                    <a:chOff x="981075" y="2476501"/>
                    <a:chExt cx="4391024" cy="247649"/>
                  </a:xfrm>
                </xdr:grpSpPr>
                <xdr:sp macro="" textlink="">
                  <xdr:nvSpPr>
                    <xdr:cNvPr id="18" name="Rectangle à coins arrondis 17"/>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Pâques : </a:t>
                      </a:r>
                      <a:endParaRPr lang="fr-FR" sz="1100" i="1">
                        <a:solidFill>
                          <a:schemeClr val="tx1"/>
                        </a:solidFill>
                      </a:endParaRPr>
                    </a:p>
                  </xdr:txBody>
                </xdr:sp>
                <xdr:sp macro="" textlink="'Jours Férié'!B4">
                  <xdr:nvSpPr>
                    <xdr:cNvPr id="19" name="Rectangle à coins arrondis 18"/>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4BADB10E-8845-4487-BD57-D9724D8854D8}" type="TxLink">
                        <a:rPr lang="en-US" sz="1100" b="0" i="0" u="none" strike="noStrike" baseline="0">
                          <a:solidFill>
                            <a:srgbClr val="000000"/>
                          </a:solidFill>
                          <a:latin typeface="Calibri"/>
                        </a:rPr>
                        <a:pPr algn="ctr"/>
                        <a:t>dimanche 21 avril 2019</a:t>
                      </a:fld>
                      <a:endParaRPr lang="fr-FR" sz="1100" i="1">
                        <a:solidFill>
                          <a:schemeClr val="tx1"/>
                        </a:solidFill>
                      </a:endParaRPr>
                    </a:p>
                  </xdr:txBody>
                </xdr:sp>
              </xdr:grpSp>
              <xdr:grpSp>
                <xdr:nvGrpSpPr>
                  <xdr:cNvPr id="20" name="Groupe 19"/>
                  <xdr:cNvGrpSpPr/>
                </xdr:nvGrpSpPr>
                <xdr:grpSpPr>
                  <a:xfrm>
                    <a:off x="981075" y="3200401"/>
                    <a:ext cx="4391024" cy="457199"/>
                    <a:chOff x="981075" y="2476501"/>
                    <a:chExt cx="4391024" cy="247649"/>
                  </a:xfrm>
                </xdr:grpSpPr>
                <xdr:sp macro="" textlink="">
                  <xdr:nvSpPr>
                    <xdr:cNvPr id="21" name="Rectangle à coins arrondis 20"/>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Lundi de Pâques : </a:t>
                      </a:r>
                      <a:endParaRPr lang="fr-FR" sz="1100" i="1">
                        <a:solidFill>
                          <a:schemeClr val="tx1"/>
                        </a:solidFill>
                      </a:endParaRPr>
                    </a:p>
                  </xdr:txBody>
                </xdr:sp>
                <xdr:sp macro="" textlink="'Jours Férié'!B5">
                  <xdr:nvSpPr>
                    <xdr:cNvPr id="22" name="Rectangle à coins arrondis 21"/>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3A0EE42-AF4C-4F0E-B77E-025D21387686}" type="TxLink">
                        <a:rPr lang="en-US" sz="1100" b="0" i="0" u="none" strike="noStrike" baseline="0">
                          <a:solidFill>
                            <a:srgbClr val="000000"/>
                          </a:solidFill>
                          <a:latin typeface="Calibri"/>
                        </a:rPr>
                        <a:pPr algn="ctr"/>
                        <a:t>lundi 22 avril 2019</a:t>
                      </a:fld>
                      <a:endParaRPr lang="fr-FR" sz="1100" i="1">
                        <a:solidFill>
                          <a:schemeClr val="tx1"/>
                        </a:solidFill>
                      </a:endParaRPr>
                    </a:p>
                  </xdr:txBody>
                </xdr:sp>
              </xdr:grpSp>
            </xdr:grpSp>
            <xdr:grpSp>
              <xdr:nvGrpSpPr>
                <xdr:cNvPr id="24" name="Groupe 23"/>
                <xdr:cNvGrpSpPr/>
              </xdr:nvGrpSpPr>
              <xdr:grpSpPr>
                <a:xfrm>
                  <a:off x="971550" y="3657601"/>
                  <a:ext cx="4410074" cy="1381124"/>
                  <a:chOff x="962025" y="2276476"/>
                  <a:chExt cx="4410074" cy="1381124"/>
                </a:xfrm>
              </xdr:grpSpPr>
              <xdr:grpSp>
                <xdr:nvGrpSpPr>
                  <xdr:cNvPr id="25" name="Groupe 24"/>
                  <xdr:cNvGrpSpPr/>
                </xdr:nvGrpSpPr>
                <xdr:grpSpPr>
                  <a:xfrm>
                    <a:off x="962025" y="2276476"/>
                    <a:ext cx="4391024" cy="457199"/>
                    <a:chOff x="981075" y="2476501"/>
                    <a:chExt cx="4391024" cy="247649"/>
                  </a:xfrm>
                </xdr:grpSpPr>
                <xdr:sp macro="" textlink="">
                  <xdr:nvSpPr>
                    <xdr:cNvPr id="32" name="Rectangle à coins arrondis 31"/>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Fête du Travail: </a:t>
                      </a:r>
                      <a:endParaRPr lang="fr-FR" sz="1100" i="1">
                        <a:solidFill>
                          <a:schemeClr val="tx1"/>
                        </a:solidFill>
                      </a:endParaRPr>
                    </a:p>
                  </xdr:txBody>
                </xdr:sp>
                <xdr:sp macro="" textlink="'Jours Férié'!B6">
                  <xdr:nvSpPr>
                    <xdr:cNvPr id="33" name="Rectangle à coins arrondis 32"/>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A0F50CF-3FC0-4DB6-AB1E-F48D9FBAF3FF}" type="TxLink">
                        <a:rPr lang="en-US" sz="1100" b="0" i="0" u="none" strike="noStrike" baseline="0">
                          <a:solidFill>
                            <a:srgbClr val="000000"/>
                          </a:solidFill>
                          <a:latin typeface="Calibri"/>
                        </a:rPr>
                        <a:pPr algn="ctr"/>
                        <a:t>mercredi 1 mai 2019</a:t>
                      </a:fld>
                      <a:endParaRPr lang="fr-FR" sz="1100" i="1">
                        <a:solidFill>
                          <a:schemeClr val="tx1"/>
                        </a:solidFill>
                      </a:endParaRPr>
                    </a:p>
                  </xdr:txBody>
                </xdr:sp>
              </xdr:grpSp>
              <xdr:grpSp>
                <xdr:nvGrpSpPr>
                  <xdr:cNvPr id="26" name="Groupe 25"/>
                  <xdr:cNvGrpSpPr/>
                </xdr:nvGrpSpPr>
                <xdr:grpSpPr>
                  <a:xfrm>
                    <a:off x="971550" y="2733676"/>
                    <a:ext cx="4391024" cy="457199"/>
                    <a:chOff x="981075" y="2476501"/>
                    <a:chExt cx="4391024" cy="247649"/>
                  </a:xfrm>
                </xdr:grpSpPr>
                <xdr:sp macro="" textlink="">
                  <xdr:nvSpPr>
                    <xdr:cNvPr id="30" name="Rectangle à coins arrondis 29"/>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Victoire 39/45 : </a:t>
                      </a:r>
                      <a:endParaRPr lang="fr-FR" sz="1100" i="1">
                        <a:solidFill>
                          <a:schemeClr val="tx1"/>
                        </a:solidFill>
                      </a:endParaRPr>
                    </a:p>
                  </xdr:txBody>
                </xdr:sp>
                <xdr:sp macro="" textlink="'Jours Férié'!B7">
                  <xdr:nvSpPr>
                    <xdr:cNvPr id="31" name="Rectangle à coins arrondis 30"/>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1B00199B-A344-45A2-9713-42D706D10402}" type="TxLink">
                        <a:rPr lang="en-US" sz="1100" b="0" i="0" u="none" strike="noStrike" baseline="0">
                          <a:solidFill>
                            <a:srgbClr val="000000"/>
                          </a:solidFill>
                          <a:latin typeface="Calibri"/>
                        </a:rPr>
                        <a:pPr algn="ctr"/>
                        <a:t>mercredi 8 mai 2019</a:t>
                      </a:fld>
                      <a:endParaRPr lang="fr-FR" sz="1100" i="1">
                        <a:solidFill>
                          <a:schemeClr val="tx1"/>
                        </a:solidFill>
                      </a:endParaRPr>
                    </a:p>
                  </xdr:txBody>
                </xdr:sp>
              </xdr:grpSp>
              <xdr:grpSp>
                <xdr:nvGrpSpPr>
                  <xdr:cNvPr id="27" name="Groupe 26"/>
                  <xdr:cNvGrpSpPr/>
                </xdr:nvGrpSpPr>
                <xdr:grpSpPr>
                  <a:xfrm>
                    <a:off x="981075" y="3200401"/>
                    <a:ext cx="4391024" cy="457199"/>
                    <a:chOff x="981075" y="2476501"/>
                    <a:chExt cx="4391024" cy="247649"/>
                  </a:xfrm>
                </xdr:grpSpPr>
                <xdr:sp macro="" textlink="">
                  <xdr:nvSpPr>
                    <xdr:cNvPr id="28" name="Rectangle à coins arrondis 27"/>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Ascension : </a:t>
                      </a:r>
                      <a:endParaRPr lang="fr-FR" sz="1100" i="1">
                        <a:solidFill>
                          <a:schemeClr val="tx1"/>
                        </a:solidFill>
                      </a:endParaRPr>
                    </a:p>
                  </xdr:txBody>
                </xdr:sp>
                <xdr:sp macro="" textlink="'Jours Férié'!B8">
                  <xdr:nvSpPr>
                    <xdr:cNvPr id="29" name="Rectangle à coins arrondis 28"/>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2D7D4FC9-3CA1-4B5E-B71E-069C51755E0D}" type="TxLink">
                        <a:rPr lang="en-US" sz="1100" b="0" i="0" u="none" strike="noStrike">
                          <a:solidFill>
                            <a:srgbClr val="000000"/>
                          </a:solidFill>
                          <a:latin typeface="Calibri"/>
                        </a:rPr>
                        <a:pPr algn="ctr"/>
                        <a:t>jeudi 30 mai 2019</a:t>
                      </a:fld>
                      <a:endParaRPr lang="en-US" sz="1100"/>
                    </a:p>
                  </xdr:txBody>
                </xdr:sp>
              </xdr:grpSp>
            </xdr:grpSp>
          </xdr:grpSp>
          <xdr:grpSp>
            <xdr:nvGrpSpPr>
              <xdr:cNvPr id="58" name="Groupe 57"/>
              <xdr:cNvGrpSpPr/>
            </xdr:nvGrpSpPr>
            <xdr:grpSpPr>
              <a:xfrm>
                <a:off x="5362575" y="2295526"/>
                <a:ext cx="4419599" cy="3219449"/>
                <a:chOff x="5743575" y="4962526"/>
                <a:chExt cx="4419599" cy="3219449"/>
              </a:xfrm>
            </xdr:grpSpPr>
            <xdr:grpSp>
              <xdr:nvGrpSpPr>
                <xdr:cNvPr id="35" name="Groupe 34"/>
                <xdr:cNvGrpSpPr/>
              </xdr:nvGrpSpPr>
              <xdr:grpSpPr>
                <a:xfrm>
                  <a:off x="5743575" y="4962526"/>
                  <a:ext cx="4419599" cy="2762249"/>
                  <a:chOff x="962025" y="2276476"/>
                  <a:chExt cx="4419599" cy="2762249"/>
                </a:xfrm>
              </xdr:grpSpPr>
              <xdr:grpSp>
                <xdr:nvGrpSpPr>
                  <xdr:cNvPr id="36" name="Groupe 35"/>
                  <xdr:cNvGrpSpPr/>
                </xdr:nvGrpSpPr>
                <xdr:grpSpPr>
                  <a:xfrm>
                    <a:off x="962025" y="2276476"/>
                    <a:ext cx="4410074" cy="1381124"/>
                    <a:chOff x="962025" y="2276476"/>
                    <a:chExt cx="4410074" cy="1381124"/>
                  </a:xfrm>
                </xdr:grpSpPr>
                <xdr:grpSp>
                  <xdr:nvGrpSpPr>
                    <xdr:cNvPr id="47" name="Groupe 46"/>
                    <xdr:cNvGrpSpPr/>
                  </xdr:nvGrpSpPr>
                  <xdr:grpSpPr>
                    <a:xfrm>
                      <a:off x="962025" y="2276476"/>
                      <a:ext cx="4391024" cy="457199"/>
                      <a:chOff x="981075" y="2476501"/>
                      <a:chExt cx="4391024" cy="247649"/>
                    </a:xfrm>
                  </xdr:grpSpPr>
                  <xdr:sp macro="" textlink="">
                    <xdr:nvSpPr>
                      <xdr:cNvPr id="54" name="Rectangle à coins arrondis 53"/>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Pentecôte : </a:t>
                        </a:r>
                        <a:endParaRPr lang="fr-FR" sz="1100" i="1">
                          <a:solidFill>
                            <a:schemeClr val="tx1"/>
                          </a:solidFill>
                        </a:endParaRPr>
                      </a:p>
                    </xdr:txBody>
                  </xdr:sp>
                  <xdr:sp macro="" textlink="'Jours Férié'!B9">
                    <xdr:nvSpPr>
                      <xdr:cNvPr id="55" name="Rectangle à coins arrondis 54"/>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4B056636-ADA1-4BE0-9E0D-8319E21800F8}" type="TxLink">
                          <a:rPr lang="en-US" sz="1100" b="0" i="0" u="none" strike="noStrike" baseline="0">
                            <a:solidFill>
                              <a:srgbClr val="000000"/>
                            </a:solidFill>
                            <a:latin typeface="Calibri"/>
                          </a:rPr>
                          <a:pPr algn="ctr"/>
                          <a:t>dimanche 9 juin 2019</a:t>
                        </a:fld>
                        <a:endParaRPr lang="fr-FR" sz="1100" i="1">
                          <a:solidFill>
                            <a:schemeClr val="tx1"/>
                          </a:solidFill>
                        </a:endParaRPr>
                      </a:p>
                    </xdr:txBody>
                  </xdr:sp>
                </xdr:grpSp>
                <xdr:grpSp>
                  <xdr:nvGrpSpPr>
                    <xdr:cNvPr id="48" name="Groupe 47"/>
                    <xdr:cNvGrpSpPr/>
                  </xdr:nvGrpSpPr>
                  <xdr:grpSpPr>
                    <a:xfrm>
                      <a:off x="971550" y="2733676"/>
                      <a:ext cx="4391024" cy="457199"/>
                      <a:chOff x="981075" y="2476501"/>
                      <a:chExt cx="4391024" cy="247649"/>
                    </a:xfrm>
                  </xdr:grpSpPr>
                  <xdr:sp macro="" textlink="">
                    <xdr:nvSpPr>
                      <xdr:cNvPr id="52" name="Rectangle à coins arrondis 51"/>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Lundi de Pentecôte : </a:t>
                        </a:r>
                        <a:endParaRPr lang="fr-FR" sz="1100" i="1">
                          <a:solidFill>
                            <a:schemeClr val="tx1"/>
                          </a:solidFill>
                        </a:endParaRPr>
                      </a:p>
                    </xdr:txBody>
                  </xdr:sp>
                  <xdr:sp macro="" textlink="'Jours Férié'!B10">
                    <xdr:nvSpPr>
                      <xdr:cNvPr id="53" name="Rectangle à coins arrondis 52"/>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79E25D3-A555-4A12-B3BA-4440B80C3C86}" type="TxLink">
                          <a:rPr lang="en-US" sz="1100" b="0" i="0" u="none" strike="noStrike" baseline="0">
                            <a:solidFill>
                              <a:srgbClr val="000000"/>
                            </a:solidFill>
                            <a:latin typeface="Calibri"/>
                          </a:rPr>
                          <a:pPr algn="ctr"/>
                          <a:t>lundi 10 juin 2019</a:t>
                        </a:fld>
                        <a:endParaRPr lang="fr-FR" sz="1100" i="1">
                          <a:solidFill>
                            <a:schemeClr val="tx1"/>
                          </a:solidFill>
                        </a:endParaRPr>
                      </a:p>
                    </xdr:txBody>
                  </xdr:sp>
                </xdr:grpSp>
                <xdr:grpSp>
                  <xdr:nvGrpSpPr>
                    <xdr:cNvPr id="49" name="Groupe 48"/>
                    <xdr:cNvGrpSpPr/>
                  </xdr:nvGrpSpPr>
                  <xdr:grpSpPr>
                    <a:xfrm>
                      <a:off x="981075" y="3200401"/>
                      <a:ext cx="4391024" cy="457199"/>
                      <a:chOff x="981075" y="2476501"/>
                      <a:chExt cx="4391024" cy="247649"/>
                    </a:xfrm>
                  </xdr:grpSpPr>
                  <xdr:sp macro="" textlink="">
                    <xdr:nvSpPr>
                      <xdr:cNvPr id="50" name="Rectangle à coins arrondis 49"/>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Fête Nationale : </a:t>
                        </a:r>
                        <a:endParaRPr lang="fr-FR" sz="1100" i="1">
                          <a:solidFill>
                            <a:schemeClr val="tx1"/>
                          </a:solidFill>
                        </a:endParaRPr>
                      </a:p>
                    </xdr:txBody>
                  </xdr:sp>
                  <xdr:sp macro="" textlink="'Jours Férié'!B11">
                    <xdr:nvSpPr>
                      <xdr:cNvPr id="51" name="Rectangle à coins arrondis 50"/>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D56BA27C-5010-493A-ABE0-2B285D43C0C1}" type="TxLink">
                          <a:rPr lang="en-US" sz="1100" b="0" i="0" u="none" strike="noStrike" baseline="0">
                            <a:solidFill>
                              <a:srgbClr val="000000"/>
                            </a:solidFill>
                            <a:latin typeface="Calibri"/>
                          </a:rPr>
                          <a:pPr algn="ctr"/>
                          <a:t>dimanche 14 juillet 2019</a:t>
                        </a:fld>
                        <a:endParaRPr lang="fr-FR" sz="1100" i="1">
                          <a:solidFill>
                            <a:schemeClr val="tx1"/>
                          </a:solidFill>
                        </a:endParaRPr>
                      </a:p>
                    </xdr:txBody>
                  </xdr:sp>
                </xdr:grpSp>
              </xdr:grpSp>
              <xdr:grpSp>
                <xdr:nvGrpSpPr>
                  <xdr:cNvPr id="37" name="Groupe 36"/>
                  <xdr:cNvGrpSpPr/>
                </xdr:nvGrpSpPr>
                <xdr:grpSpPr>
                  <a:xfrm>
                    <a:off x="971550" y="3657601"/>
                    <a:ext cx="4410074" cy="1381124"/>
                    <a:chOff x="962025" y="2276476"/>
                    <a:chExt cx="4410074" cy="1381124"/>
                  </a:xfrm>
                </xdr:grpSpPr>
                <xdr:grpSp>
                  <xdr:nvGrpSpPr>
                    <xdr:cNvPr id="38" name="Groupe 37"/>
                    <xdr:cNvGrpSpPr/>
                  </xdr:nvGrpSpPr>
                  <xdr:grpSpPr>
                    <a:xfrm>
                      <a:off x="962025" y="2276476"/>
                      <a:ext cx="4391024" cy="457199"/>
                      <a:chOff x="981075" y="2476501"/>
                      <a:chExt cx="4391024" cy="247649"/>
                    </a:xfrm>
                  </xdr:grpSpPr>
                  <xdr:sp macro="" textlink="">
                    <xdr:nvSpPr>
                      <xdr:cNvPr id="45" name="Rectangle à coins arrondis 44"/>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Assomption: </a:t>
                        </a:r>
                        <a:endParaRPr lang="fr-FR" sz="1100" i="1">
                          <a:solidFill>
                            <a:schemeClr val="tx1"/>
                          </a:solidFill>
                        </a:endParaRPr>
                      </a:p>
                    </xdr:txBody>
                  </xdr:sp>
                  <xdr:sp macro="" textlink="'Jours Férié'!B12">
                    <xdr:nvSpPr>
                      <xdr:cNvPr id="46" name="Rectangle à coins arrondis 45"/>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5B6D8D8-9D2B-4185-AB59-2386A243C2F1}" type="TxLink">
                          <a:rPr lang="en-US" sz="1100" b="0" i="0" u="none" strike="noStrike" baseline="0">
                            <a:solidFill>
                              <a:srgbClr val="000000"/>
                            </a:solidFill>
                            <a:latin typeface="Calibri"/>
                          </a:rPr>
                          <a:pPr algn="ctr"/>
                          <a:t>jeudi 15 août 2019</a:t>
                        </a:fld>
                        <a:endParaRPr lang="fr-FR" sz="1100" i="1">
                          <a:solidFill>
                            <a:schemeClr val="tx1"/>
                          </a:solidFill>
                        </a:endParaRPr>
                      </a:p>
                    </xdr:txBody>
                  </xdr:sp>
                </xdr:grpSp>
                <xdr:grpSp>
                  <xdr:nvGrpSpPr>
                    <xdr:cNvPr id="39" name="Groupe 38"/>
                    <xdr:cNvGrpSpPr/>
                  </xdr:nvGrpSpPr>
                  <xdr:grpSpPr>
                    <a:xfrm>
                      <a:off x="971550" y="2733676"/>
                      <a:ext cx="4391024" cy="457199"/>
                      <a:chOff x="981075" y="2476501"/>
                      <a:chExt cx="4391024" cy="247649"/>
                    </a:xfrm>
                  </xdr:grpSpPr>
                  <xdr:sp macro="" textlink="">
                    <xdr:nvSpPr>
                      <xdr:cNvPr id="43" name="Rectangle à coins arrondis 42"/>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Toussaint : </a:t>
                        </a:r>
                        <a:endParaRPr lang="fr-FR" sz="1100" i="1">
                          <a:solidFill>
                            <a:schemeClr val="tx1"/>
                          </a:solidFill>
                        </a:endParaRPr>
                      </a:p>
                    </xdr:txBody>
                  </xdr:sp>
                  <xdr:sp macro="" textlink="'Jours Férié'!B13">
                    <xdr:nvSpPr>
                      <xdr:cNvPr id="44" name="Rectangle à coins arrondis 43"/>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9E5D5C75-4356-441F-848E-029B41A02272}" type="TxLink">
                          <a:rPr lang="en-US" sz="1100" b="0" i="0" u="none" strike="noStrike" baseline="0">
                            <a:solidFill>
                              <a:srgbClr val="000000"/>
                            </a:solidFill>
                            <a:latin typeface="Calibri"/>
                          </a:rPr>
                          <a:pPr algn="ctr"/>
                          <a:t>vendredi 1 novembre 2019</a:t>
                        </a:fld>
                        <a:endParaRPr lang="fr-FR" sz="1100" i="1">
                          <a:solidFill>
                            <a:schemeClr val="tx1"/>
                          </a:solidFill>
                        </a:endParaRPr>
                      </a:p>
                    </xdr:txBody>
                  </xdr:sp>
                </xdr:grpSp>
                <xdr:grpSp>
                  <xdr:nvGrpSpPr>
                    <xdr:cNvPr id="40" name="Groupe 39"/>
                    <xdr:cNvGrpSpPr/>
                  </xdr:nvGrpSpPr>
                  <xdr:grpSpPr>
                    <a:xfrm>
                      <a:off x="981075" y="3200401"/>
                      <a:ext cx="4391024" cy="457199"/>
                      <a:chOff x="981075" y="2476501"/>
                      <a:chExt cx="4391024" cy="247649"/>
                    </a:xfrm>
                  </xdr:grpSpPr>
                  <xdr:sp macro="" textlink="">
                    <xdr:nvSpPr>
                      <xdr:cNvPr id="41" name="Rectangle à coins arrondis 40"/>
                      <xdr:cNvSpPr/>
                    </xdr:nvSpPr>
                    <xdr:spPr>
                      <a:xfrm>
                        <a:off x="981075" y="2476501"/>
                        <a:ext cx="2019300"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Armistice 14/18 : </a:t>
                        </a:r>
                        <a:endParaRPr lang="fr-FR" sz="1100" i="1">
                          <a:solidFill>
                            <a:schemeClr val="tx1"/>
                          </a:solidFill>
                        </a:endParaRPr>
                      </a:p>
                    </xdr:txBody>
                  </xdr:sp>
                  <xdr:sp macro="" textlink="'Jours Férié'!B14">
                    <xdr:nvSpPr>
                      <xdr:cNvPr id="42" name="Rectangle à coins arrondis 41"/>
                      <xdr:cNvSpPr/>
                    </xdr:nvSpPr>
                    <xdr:spPr>
                      <a:xfrm>
                        <a:off x="3000374" y="2476501"/>
                        <a:ext cx="2371725" cy="2476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9FD3782D-9D63-48B7-958B-B8496EC39FDC}" type="TxLink">
                          <a:rPr lang="en-US" sz="1100" b="0" i="0" u="none" strike="noStrike">
                            <a:solidFill>
                              <a:srgbClr val="000000"/>
                            </a:solidFill>
                            <a:latin typeface="Calibri"/>
                          </a:rPr>
                          <a:pPr algn="ctr"/>
                          <a:t>lundi 11 novembre 2019</a:t>
                        </a:fld>
                        <a:endParaRPr lang="en-US" sz="1100"/>
                      </a:p>
                    </xdr:txBody>
                  </xdr:sp>
                </xdr:grpSp>
              </xdr:grpSp>
            </xdr:grpSp>
            <xdr:sp macro="" textlink="">
              <xdr:nvSpPr>
                <xdr:cNvPr id="56" name="Rectangle à coins arrondis 55"/>
                <xdr:cNvSpPr/>
              </xdr:nvSpPr>
              <xdr:spPr>
                <a:xfrm>
                  <a:off x="5772150" y="7724776"/>
                  <a:ext cx="2019300" cy="45719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Noël : </a:t>
                  </a:r>
                  <a:endParaRPr lang="fr-FR" sz="1100" i="1">
                    <a:solidFill>
                      <a:schemeClr val="tx1"/>
                    </a:solidFill>
                  </a:endParaRPr>
                </a:p>
              </xdr:txBody>
            </xdr:sp>
          </xdr:grpSp>
          <xdr:sp macro="" textlink="'Jours Férié'!B15">
            <xdr:nvSpPr>
              <xdr:cNvPr id="57" name="Rectangle à coins arrondis 56"/>
              <xdr:cNvSpPr/>
            </xdr:nvSpPr>
            <xdr:spPr>
              <a:xfrm>
                <a:off x="7410449" y="5067301"/>
                <a:ext cx="2371725" cy="45719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4D11C098-BF45-40C8-B231-851146F76C17}" type="TxLink">
                  <a:rPr lang="en-US" sz="1100" b="0" i="0" u="none" strike="noStrike">
                    <a:solidFill>
                      <a:srgbClr val="000000"/>
                    </a:solidFill>
                    <a:latin typeface="Calibri"/>
                  </a:rPr>
                  <a:pPr algn="ctr"/>
                  <a:t>mercredi 25 décembre 2019</a:t>
                </a:fld>
                <a:endParaRPr lang="en-US" sz="1100"/>
              </a:p>
            </xdr:txBody>
          </xdr:sp>
        </xdr:grpSp>
      </xdr:grpSp>
      <xdr:sp macro="" textlink="">
        <xdr:nvSpPr>
          <xdr:cNvPr id="61" name="Rectangle à coins arrondis 60"/>
          <xdr:cNvSpPr/>
        </xdr:nvSpPr>
        <xdr:spPr>
          <a:xfrm>
            <a:off x="971550" y="4895850"/>
            <a:ext cx="2019300" cy="440235"/>
          </a:xfrm>
          <a:prstGeom prst="roundRect">
            <a:avLst/>
          </a:prstGeom>
          <a:solidFill>
            <a:schemeClr val="accent3">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Vendredi Saint :  * </a:t>
            </a:r>
            <a:endParaRPr lang="fr-FR" sz="1100" i="1">
              <a:solidFill>
                <a:schemeClr val="tx1"/>
              </a:solidFill>
            </a:endParaRPr>
          </a:p>
        </xdr:txBody>
      </xdr:sp>
      <xdr:sp macro="" textlink="'Jours Férié'!B16">
        <xdr:nvSpPr>
          <xdr:cNvPr id="62" name="Rectangle à coins arrondis 61"/>
          <xdr:cNvSpPr/>
        </xdr:nvSpPr>
        <xdr:spPr>
          <a:xfrm>
            <a:off x="2990849" y="4895850"/>
            <a:ext cx="2371725" cy="440235"/>
          </a:xfrm>
          <a:prstGeom prst="roundRect">
            <a:avLst/>
          </a:prstGeom>
          <a:solidFill>
            <a:schemeClr val="accent3">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901A7081-4A55-44CD-A55D-BDD8618AC1A1}" type="TxLink">
              <a:rPr lang="en-US" sz="1100" b="0" i="0" u="none" strike="noStrike" baseline="0">
                <a:solidFill>
                  <a:srgbClr val="000000"/>
                </a:solidFill>
                <a:latin typeface="Calibri"/>
              </a:rPr>
              <a:pPr algn="ctr"/>
              <a:t>vendredi 19 avril 2019</a:t>
            </a:fld>
            <a:endParaRPr lang="fr-FR" sz="1100" i="1">
              <a:solidFill>
                <a:schemeClr val="tx1"/>
              </a:solidFill>
            </a:endParaRPr>
          </a:p>
        </xdr:txBody>
      </xdr:sp>
      <xdr:sp macro="" textlink="">
        <xdr:nvSpPr>
          <xdr:cNvPr id="63" name="Rectangle à coins arrondis 62"/>
          <xdr:cNvSpPr/>
        </xdr:nvSpPr>
        <xdr:spPr>
          <a:xfrm>
            <a:off x="981075" y="5345257"/>
            <a:ext cx="2019300" cy="440235"/>
          </a:xfrm>
          <a:prstGeom prst="roundRect">
            <a:avLst/>
          </a:prstGeom>
          <a:solidFill>
            <a:schemeClr val="accent3">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i="1" baseline="0">
                <a:solidFill>
                  <a:schemeClr val="tx1"/>
                </a:solidFill>
              </a:rPr>
              <a:t>Saint Etienne :   *</a:t>
            </a:r>
            <a:endParaRPr lang="fr-FR" sz="1100" i="1">
              <a:solidFill>
                <a:schemeClr val="tx1"/>
              </a:solidFill>
            </a:endParaRPr>
          </a:p>
        </xdr:txBody>
      </xdr:sp>
      <xdr:sp macro="" textlink="'Jours Férié'!B17">
        <xdr:nvSpPr>
          <xdr:cNvPr id="64" name="Rectangle à coins arrondis 63"/>
          <xdr:cNvSpPr/>
        </xdr:nvSpPr>
        <xdr:spPr>
          <a:xfrm>
            <a:off x="3000374" y="5345257"/>
            <a:ext cx="2371725" cy="440235"/>
          </a:xfrm>
          <a:prstGeom prst="roundRect">
            <a:avLst/>
          </a:prstGeom>
          <a:solidFill>
            <a:schemeClr val="accent3">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3831B5B-903C-4F11-A673-1720447F3C03}" type="TxLink">
              <a:rPr lang="en-US" sz="1100" b="0" i="0" u="none" strike="noStrike">
                <a:solidFill>
                  <a:srgbClr val="000000"/>
                </a:solidFill>
                <a:latin typeface="Calibri"/>
              </a:rPr>
              <a:pPr algn="ctr"/>
              <a:t>jeudi 26 décembre 2019</a:t>
            </a:fld>
            <a:endParaRPr lang="en-US"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5</xdr:row>
      <xdr:rowOff>142875</xdr:rowOff>
    </xdr:to>
    <xdr:grpSp>
      <xdr:nvGrpSpPr>
        <xdr:cNvPr id="4" name="Groupe 3"/>
        <xdr:cNvGrpSpPr/>
      </xdr:nvGrpSpPr>
      <xdr:grpSpPr>
        <a:xfrm>
          <a:off x="0" y="0"/>
          <a:ext cx="11991975" cy="1095375"/>
          <a:chOff x="0" y="0"/>
          <a:chExt cx="11991975" cy="1095375"/>
        </a:xfrm>
      </xdr:grpSpPr>
      <xdr:grpSp>
        <xdr:nvGrpSpPr>
          <xdr:cNvPr id="2" name="Groupe 1"/>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3" name="Rectangle à coins arrondis 2"/>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7" name="ZoneTexte 6"/>
              <xdr:cNvSpPr txBox="1"/>
            </xdr:nvSpPr>
            <xdr:spPr>
              <a:xfrm>
                <a:off x="1132373" y="0"/>
                <a:ext cx="1751377"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JANVIER</a:t>
                </a:r>
              </a:p>
            </xdr:txBody>
          </xdr:sp>
        </xdr:grpSp>
        <xdr:sp macro="" textlink="">
          <xdr:nvSpPr>
            <xdr:cNvPr id="6" name="Rectangle à coins arrondis 5"/>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15" name="Rectangle à coins arrondis 14"/>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18" name="Groupe 17"/>
        <xdr:cNvGrpSpPr/>
      </xdr:nvGrpSpPr>
      <xdr:grpSpPr>
        <a:xfrm>
          <a:off x="0" y="0"/>
          <a:ext cx="11991975" cy="1095375"/>
          <a:chOff x="0" y="0"/>
          <a:chExt cx="11991975" cy="1095375"/>
        </a:xfrm>
      </xdr:grpSpPr>
      <xdr:grpSp>
        <xdr:nvGrpSpPr>
          <xdr:cNvPr id="19" name="Groupe 18"/>
          <xdr:cNvGrpSpPr/>
        </xdr:nvGrpSpPr>
        <xdr:grpSpPr>
          <a:xfrm>
            <a:off x="0" y="0"/>
            <a:ext cx="11991975" cy="1095375"/>
            <a:chOff x="0" y="0"/>
            <a:chExt cx="12068175" cy="1095375"/>
          </a:xfrm>
        </xdr:grpSpPr>
        <xdr:grpSp>
          <xdr:nvGrpSpPr>
            <xdr:cNvPr id="21" name="Groupe 20"/>
            <xdr:cNvGrpSpPr/>
          </xdr:nvGrpSpPr>
          <xdr:grpSpPr>
            <a:xfrm>
              <a:off x="0" y="0"/>
              <a:ext cx="4648200" cy="685800"/>
              <a:chOff x="0" y="0"/>
              <a:chExt cx="4514850" cy="685800"/>
            </a:xfrm>
          </xdr:grpSpPr>
          <xdr:sp macro="" textlink="B3">
            <xdr:nvSpPr>
              <xdr:cNvPr id="28" name="Rectangle à coins arrondis 27"/>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29" name="ZoneTexte 28"/>
              <xdr:cNvSpPr txBox="1"/>
            </xdr:nvSpPr>
            <xdr:spPr>
              <a:xfrm>
                <a:off x="1163904" y="0"/>
                <a:ext cx="1688313"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FEVRIER</a:t>
                </a:r>
              </a:p>
            </xdr:txBody>
          </xdr:sp>
        </xdr:grpSp>
        <xdr:sp macro="" textlink="">
          <xdr:nvSpPr>
            <xdr:cNvPr id="22" name="Rectangle à coins arrondis 21"/>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23" name="Rectangle à coins arrondis 22"/>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24" name="Rectangle à coins arrondis 23"/>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25" name="Rectangle à coins arrondis 24"/>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26" name="Rectangle à coins arrondis 25"/>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27" name="Rectangle à coins arrondis 26"/>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20" name="Rectangle à coins arrondis 19"/>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5" name="Groupe 4"/>
        <xdr:cNvGrpSpPr/>
      </xdr:nvGrpSpPr>
      <xdr:grpSpPr>
        <a:xfrm>
          <a:off x="0" y="0"/>
          <a:ext cx="11991975" cy="1095375"/>
          <a:chOff x="0" y="0"/>
          <a:chExt cx="11991975" cy="1095375"/>
        </a:xfrm>
      </xdr:grpSpPr>
      <xdr:grpSp>
        <xdr:nvGrpSpPr>
          <xdr:cNvPr id="6" name="Groupe 5"/>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15" name="Rectangle à coins arrondis 14"/>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16" name="ZoneTexte 15"/>
              <xdr:cNvSpPr txBox="1"/>
            </xdr:nvSpPr>
            <xdr:spPr>
              <a:xfrm>
                <a:off x="1368171" y="0"/>
                <a:ext cx="1279789"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MARS</a:t>
                </a:r>
              </a:p>
            </xdr:txBody>
          </xdr:sp>
        </xdr:grpSp>
        <xdr:sp macro="" textlink="">
          <xdr:nvSpPr>
            <xdr:cNvPr id="9" name="Rectangle à coins arrondis 8"/>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7" name="Rectangle à coins arrondis 6"/>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5" name="Groupe 4"/>
        <xdr:cNvGrpSpPr/>
      </xdr:nvGrpSpPr>
      <xdr:grpSpPr>
        <a:xfrm>
          <a:off x="0" y="0"/>
          <a:ext cx="11991975" cy="1095375"/>
          <a:chOff x="0" y="0"/>
          <a:chExt cx="11991975" cy="1095375"/>
        </a:xfrm>
      </xdr:grpSpPr>
      <xdr:grpSp>
        <xdr:nvGrpSpPr>
          <xdr:cNvPr id="6" name="Groupe 5"/>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15" name="Rectangle à coins arrondis 14"/>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16" name="ZoneTexte 15"/>
              <xdr:cNvSpPr txBox="1"/>
            </xdr:nvSpPr>
            <xdr:spPr>
              <a:xfrm>
                <a:off x="1385029" y="0"/>
                <a:ext cx="1246069"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AVRIL</a:t>
                </a:r>
              </a:p>
            </xdr:txBody>
          </xdr:sp>
        </xdr:grpSp>
        <xdr:sp macro="" textlink="">
          <xdr:nvSpPr>
            <xdr:cNvPr id="9" name="Rectangle à coins arrondis 8"/>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7" name="Rectangle à coins arrondis 6"/>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5" name="Groupe 4"/>
        <xdr:cNvGrpSpPr/>
      </xdr:nvGrpSpPr>
      <xdr:grpSpPr>
        <a:xfrm>
          <a:off x="0" y="0"/>
          <a:ext cx="11991975" cy="1095375"/>
          <a:chOff x="0" y="0"/>
          <a:chExt cx="11991975" cy="1095375"/>
        </a:xfrm>
      </xdr:grpSpPr>
      <xdr:grpSp>
        <xdr:nvGrpSpPr>
          <xdr:cNvPr id="6" name="Groupe 5"/>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15" name="Rectangle à coins arrondis 14"/>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16" name="ZoneTexte 15"/>
              <xdr:cNvSpPr txBox="1"/>
            </xdr:nvSpPr>
            <xdr:spPr>
              <a:xfrm>
                <a:off x="1537490" y="0"/>
                <a:ext cx="941148"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MAI</a:t>
                </a:r>
              </a:p>
            </xdr:txBody>
          </xdr:sp>
        </xdr:grpSp>
        <xdr:sp macro="" textlink="">
          <xdr:nvSpPr>
            <xdr:cNvPr id="9" name="Rectangle à coins arrondis 8"/>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7" name="Rectangle à coins arrondis 6"/>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5" name="Groupe 4"/>
        <xdr:cNvGrpSpPr/>
      </xdr:nvGrpSpPr>
      <xdr:grpSpPr>
        <a:xfrm>
          <a:off x="0" y="0"/>
          <a:ext cx="11991975" cy="1095375"/>
          <a:chOff x="0" y="0"/>
          <a:chExt cx="11991975" cy="1095375"/>
        </a:xfrm>
      </xdr:grpSpPr>
      <xdr:grpSp>
        <xdr:nvGrpSpPr>
          <xdr:cNvPr id="6" name="Groupe 5"/>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15" name="Rectangle à coins arrondis 14"/>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16" name="ZoneTexte 15"/>
              <xdr:cNvSpPr txBox="1"/>
            </xdr:nvSpPr>
            <xdr:spPr>
              <a:xfrm>
                <a:off x="1498567" y="0"/>
                <a:ext cx="1018993"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JUIN</a:t>
                </a:r>
              </a:p>
            </xdr:txBody>
          </xdr:sp>
        </xdr:grpSp>
        <xdr:sp macro="" textlink="">
          <xdr:nvSpPr>
            <xdr:cNvPr id="9" name="Rectangle à coins arrondis 8"/>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7" name="Rectangle à coins arrondis 6"/>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5" name="Groupe 4"/>
        <xdr:cNvGrpSpPr/>
      </xdr:nvGrpSpPr>
      <xdr:grpSpPr>
        <a:xfrm>
          <a:off x="0" y="0"/>
          <a:ext cx="11991975" cy="1095375"/>
          <a:chOff x="0" y="0"/>
          <a:chExt cx="11991975" cy="1095375"/>
        </a:xfrm>
      </xdr:grpSpPr>
      <xdr:grpSp>
        <xdr:nvGrpSpPr>
          <xdr:cNvPr id="6" name="Groupe 5"/>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15" name="Rectangle à coins arrondis 14"/>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16" name="ZoneTexte 15"/>
              <xdr:cNvSpPr txBox="1"/>
            </xdr:nvSpPr>
            <xdr:spPr>
              <a:xfrm>
                <a:off x="1234357" y="0"/>
                <a:ext cx="1547417"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JUILLET</a:t>
                </a:r>
              </a:p>
            </xdr:txBody>
          </xdr:sp>
        </xdr:grpSp>
        <xdr:sp macro="" textlink="">
          <xdr:nvSpPr>
            <xdr:cNvPr id="9" name="Rectangle à coins arrondis 8"/>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7" name="Rectangle à coins arrondis 6"/>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5" name="Groupe 4"/>
        <xdr:cNvGrpSpPr/>
      </xdr:nvGrpSpPr>
      <xdr:grpSpPr>
        <a:xfrm>
          <a:off x="0" y="0"/>
          <a:ext cx="11991975" cy="1095375"/>
          <a:chOff x="0" y="0"/>
          <a:chExt cx="11991975" cy="1095375"/>
        </a:xfrm>
      </xdr:grpSpPr>
      <xdr:grpSp>
        <xdr:nvGrpSpPr>
          <xdr:cNvPr id="6" name="Groupe 5"/>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15" name="Rectangle à coins arrondis 14"/>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16" name="ZoneTexte 15"/>
              <xdr:cNvSpPr txBox="1"/>
            </xdr:nvSpPr>
            <xdr:spPr>
              <a:xfrm>
                <a:off x="1383119" y="0"/>
                <a:ext cx="1249891"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AOUT</a:t>
                </a:r>
              </a:p>
            </xdr:txBody>
          </xdr:sp>
        </xdr:grpSp>
        <xdr:sp macro="" textlink="">
          <xdr:nvSpPr>
            <xdr:cNvPr id="9" name="Rectangle à coins arrondis 8"/>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7" name="Rectangle à coins arrondis 6"/>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5" name="Groupe 4"/>
        <xdr:cNvGrpSpPr/>
      </xdr:nvGrpSpPr>
      <xdr:grpSpPr>
        <a:xfrm>
          <a:off x="0" y="0"/>
          <a:ext cx="11991975" cy="1095375"/>
          <a:chOff x="0" y="0"/>
          <a:chExt cx="11991975" cy="1095375"/>
        </a:xfrm>
      </xdr:grpSpPr>
      <xdr:grpSp>
        <xdr:nvGrpSpPr>
          <xdr:cNvPr id="6" name="Groupe 5"/>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15" name="Rectangle à coins arrondis 14"/>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16" name="ZoneTexte 15"/>
              <xdr:cNvSpPr txBox="1"/>
            </xdr:nvSpPr>
            <xdr:spPr>
              <a:xfrm>
                <a:off x="818907" y="0"/>
                <a:ext cx="2378317"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SEPTEMBRE</a:t>
                </a:r>
              </a:p>
            </xdr:txBody>
          </xdr:sp>
        </xdr:grpSp>
        <xdr:sp macro="" textlink="">
          <xdr:nvSpPr>
            <xdr:cNvPr id="9" name="Rectangle à coins arrondis 8"/>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7" name="Rectangle à coins arrondis 6"/>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5" name="Groupe 4"/>
        <xdr:cNvGrpSpPr/>
      </xdr:nvGrpSpPr>
      <xdr:grpSpPr>
        <a:xfrm>
          <a:off x="0" y="0"/>
          <a:ext cx="11991975" cy="1095375"/>
          <a:chOff x="0" y="0"/>
          <a:chExt cx="11991975" cy="1095375"/>
        </a:xfrm>
      </xdr:grpSpPr>
      <xdr:grpSp>
        <xdr:nvGrpSpPr>
          <xdr:cNvPr id="6" name="Groupe 5"/>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15" name="Rectangle à coins arrondis 14"/>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16" name="ZoneTexte 15"/>
              <xdr:cNvSpPr txBox="1"/>
            </xdr:nvSpPr>
            <xdr:spPr>
              <a:xfrm>
                <a:off x="1033354" y="0"/>
                <a:ext cx="1949423"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OCTOBRE</a:t>
                </a:r>
              </a:p>
            </xdr:txBody>
          </xdr:sp>
        </xdr:grpSp>
        <xdr:sp macro="" textlink="">
          <xdr:nvSpPr>
            <xdr:cNvPr id="9" name="Rectangle à coins arrondis 8"/>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7" name="Rectangle à coins arrondis 6"/>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5" name="Groupe 4"/>
        <xdr:cNvGrpSpPr/>
      </xdr:nvGrpSpPr>
      <xdr:grpSpPr>
        <a:xfrm>
          <a:off x="0" y="0"/>
          <a:ext cx="11991975" cy="1095375"/>
          <a:chOff x="0" y="0"/>
          <a:chExt cx="11991975" cy="1095375"/>
        </a:xfrm>
      </xdr:grpSpPr>
      <xdr:grpSp>
        <xdr:nvGrpSpPr>
          <xdr:cNvPr id="6" name="Groupe 5"/>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15" name="Rectangle à coins arrondis 14"/>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16" name="ZoneTexte 15"/>
              <xdr:cNvSpPr txBox="1"/>
            </xdr:nvSpPr>
            <xdr:spPr>
              <a:xfrm>
                <a:off x="836236" y="0"/>
                <a:ext cx="2343657"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NOVEMBRE</a:t>
                </a:r>
              </a:p>
            </xdr:txBody>
          </xdr:sp>
        </xdr:grpSp>
        <xdr:sp macro="" textlink="">
          <xdr:nvSpPr>
            <xdr:cNvPr id="9" name="Rectangle à coins arrondis 8"/>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7" name="Rectangle à coins arrondis 6"/>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257175</xdr:colOff>
      <xdr:row>5</xdr:row>
      <xdr:rowOff>142875</xdr:rowOff>
    </xdr:to>
    <xdr:grpSp>
      <xdr:nvGrpSpPr>
        <xdr:cNvPr id="5" name="Groupe 4"/>
        <xdr:cNvGrpSpPr/>
      </xdr:nvGrpSpPr>
      <xdr:grpSpPr>
        <a:xfrm>
          <a:off x="0" y="0"/>
          <a:ext cx="11991975" cy="1095375"/>
          <a:chOff x="0" y="0"/>
          <a:chExt cx="11991975" cy="1095375"/>
        </a:xfrm>
      </xdr:grpSpPr>
      <xdr:grpSp>
        <xdr:nvGrpSpPr>
          <xdr:cNvPr id="6" name="Groupe 5"/>
          <xdr:cNvGrpSpPr/>
        </xdr:nvGrpSpPr>
        <xdr:grpSpPr>
          <a:xfrm>
            <a:off x="0" y="0"/>
            <a:ext cx="11991975" cy="1095375"/>
            <a:chOff x="0" y="0"/>
            <a:chExt cx="12068175" cy="1095375"/>
          </a:xfrm>
        </xdr:grpSpPr>
        <xdr:grpSp>
          <xdr:nvGrpSpPr>
            <xdr:cNvPr id="8" name="Groupe 7"/>
            <xdr:cNvGrpSpPr/>
          </xdr:nvGrpSpPr>
          <xdr:grpSpPr>
            <a:xfrm>
              <a:off x="0" y="0"/>
              <a:ext cx="4648200" cy="685800"/>
              <a:chOff x="0" y="0"/>
              <a:chExt cx="4514850" cy="685800"/>
            </a:xfrm>
          </xdr:grpSpPr>
          <xdr:sp macro="" textlink="B3">
            <xdr:nvSpPr>
              <xdr:cNvPr id="15" name="Rectangle à coins arrondis 14"/>
              <xdr:cNvSpPr/>
            </xdr:nvSpPr>
            <xdr:spPr>
              <a:xfrm>
                <a:off x="0" y="0"/>
                <a:ext cx="4514850" cy="685800"/>
              </a:xfrm>
              <a:prstGeom prst="roundRect">
                <a:avLst/>
              </a:prstGeom>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E29DD22-9A8D-4F6C-919A-5BDA9D33A2E8}" type="TxLink">
                  <a:rPr lang="en-US" sz="4000" b="0" i="0" u="none" strike="noStrike" baseline="0">
                    <a:solidFill>
                      <a:srgbClr val="000000"/>
                    </a:solidFill>
                    <a:latin typeface="Calibri"/>
                  </a:rPr>
                  <a:pPr algn="ctr"/>
                  <a:t> </a:t>
                </a:fld>
                <a:endParaRPr lang="fr-FR" sz="4000" i="1">
                  <a:solidFill>
                    <a:schemeClr val="tx1"/>
                  </a:solidFill>
                </a:endParaRPr>
              </a:p>
            </xdr:txBody>
          </xdr:sp>
          <xdr:sp macro="" textlink="">
            <xdr:nvSpPr>
              <xdr:cNvPr id="16" name="ZoneTexte 15"/>
              <xdr:cNvSpPr txBox="1"/>
            </xdr:nvSpPr>
            <xdr:spPr>
              <a:xfrm>
                <a:off x="889980" y="0"/>
                <a:ext cx="2236168" cy="6558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algn="ctr"/>
                <a:r>
                  <a:rPr lang="fr-FR" sz="3600"/>
                  <a:t>DECEMBRE</a:t>
                </a:r>
              </a:p>
            </xdr:txBody>
          </xdr:sp>
        </xdr:grpSp>
        <xdr:sp macro="" textlink="">
          <xdr:nvSpPr>
            <xdr:cNvPr id="9" name="Rectangle à coins arrondis 8"/>
            <xdr:cNvSpPr/>
          </xdr:nvSpPr>
          <xdr:spPr>
            <a:xfrm>
              <a:off x="9524" y="819150"/>
              <a:ext cx="20288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Dates</a:t>
              </a:r>
            </a:p>
          </xdr:txBody>
        </xdr:sp>
        <xdr:sp macro="" textlink="">
          <xdr:nvSpPr>
            <xdr:cNvPr id="10" name="Rectangle à coins arrondis 9"/>
            <xdr:cNvSpPr/>
          </xdr:nvSpPr>
          <xdr:spPr>
            <a:xfrm>
              <a:off x="2038350" y="809625"/>
              <a:ext cx="14954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Debut</a:t>
              </a:r>
            </a:p>
          </xdr:txBody>
        </xdr:sp>
        <xdr:sp macro="" textlink="">
          <xdr:nvSpPr>
            <xdr:cNvPr id="11" name="Rectangle à coins arrondis 10"/>
            <xdr:cNvSpPr/>
          </xdr:nvSpPr>
          <xdr:spPr>
            <a:xfrm>
              <a:off x="3524251" y="819150"/>
              <a:ext cx="1476374"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Fin</a:t>
              </a:r>
            </a:p>
          </xdr:txBody>
        </xdr:sp>
        <xdr:sp macro="" textlink="">
          <xdr:nvSpPr>
            <xdr:cNvPr id="12" name="Rectangle à coins arrondis 11"/>
            <xdr:cNvSpPr/>
          </xdr:nvSpPr>
          <xdr:spPr>
            <a:xfrm>
              <a:off x="5010150" y="819150"/>
              <a:ext cx="1752599"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Heures travaillées</a:t>
              </a:r>
            </a:p>
          </xdr:txBody>
        </xdr:sp>
        <xdr:sp macro="" textlink="">
          <xdr:nvSpPr>
            <xdr:cNvPr id="13" name="Rectangle à coins arrondis 12"/>
            <xdr:cNvSpPr/>
          </xdr:nvSpPr>
          <xdr:spPr>
            <a:xfrm>
              <a:off x="6029325" y="171450"/>
              <a:ext cx="462915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mn-lt"/>
                </a:rPr>
                <a:t> Nombres d'heures travaillées dans le mois:</a:t>
              </a:r>
            </a:p>
          </xdr:txBody>
        </xdr:sp>
        <xdr:sp macro="" textlink="F2">
          <xdr:nvSpPr>
            <xdr:cNvPr id="14" name="Rectangle à coins arrondis 13"/>
            <xdr:cNvSpPr/>
          </xdr:nvSpPr>
          <xdr:spPr>
            <a:xfrm>
              <a:off x="10658475" y="161925"/>
              <a:ext cx="1409700" cy="400049"/>
            </a:xfrm>
            <a:prstGeom prst="roundRect">
              <a:avLst/>
            </a:prstGeom>
            <a:solidFill>
              <a:schemeClr val="accent6">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BC77AB3A-D9A7-485A-9548-EF481572DB43}" type="TxLink">
                <a:rPr lang="en-US" sz="1600" b="0" i="0" u="none" strike="noStrike">
                  <a:solidFill>
                    <a:srgbClr val="000000"/>
                  </a:solidFill>
                  <a:latin typeface="Calibri"/>
                </a:rPr>
                <a:t> </a:t>
              </a:fld>
              <a:endParaRPr lang="en-US" sz="1600" b="0" i="0" u="none" strike="noStrike">
                <a:solidFill>
                  <a:srgbClr val="000000"/>
                </a:solidFill>
                <a:latin typeface="+mn-lt"/>
              </a:endParaRPr>
            </a:p>
          </xdr:txBody>
        </xdr:sp>
      </xdr:grpSp>
      <xdr:sp macro="" textlink="">
        <xdr:nvSpPr>
          <xdr:cNvPr id="7" name="Rectangle à coins arrondis 6"/>
          <xdr:cNvSpPr/>
        </xdr:nvSpPr>
        <xdr:spPr>
          <a:xfrm>
            <a:off x="6724650" y="809625"/>
            <a:ext cx="4238625" cy="276225"/>
          </a:xfrm>
          <a:prstGeom prst="roundRect">
            <a:avLst/>
          </a:prstGeom>
          <a:solidFill>
            <a:schemeClr val="accent4">
              <a:lumMod val="60000"/>
              <a:lumOff val="40000"/>
            </a:schemeClr>
          </a:solidFill>
          <a:ln>
            <a:noFill/>
          </a:ln>
          <a:effectLst>
            <a:outerShdw blurRad="50800" dist="190500" dir="2700000" algn="tl"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0" i="0" u="none" strike="noStrike">
                <a:solidFill>
                  <a:srgbClr val="000000"/>
                </a:solidFill>
                <a:latin typeface="Calibri"/>
              </a:rPr>
              <a:t> Notes</a:t>
            </a:r>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C27"/>
  <sheetViews>
    <sheetView tabSelected="1" workbookViewId="0">
      <selection activeCell="C15" sqref="C15"/>
    </sheetView>
  </sheetViews>
  <sheetFormatPr baseColWidth="10" defaultRowHeight="15" x14ac:dyDescent="0.25"/>
  <cols>
    <col min="1" max="16384" width="11.42578125" style="5"/>
  </cols>
  <sheetData>
    <row r="8" spans="2:3" x14ac:dyDescent="0.25">
      <c r="B8" s="5" t="s">
        <v>20</v>
      </c>
    </row>
    <row r="9" spans="2:3" x14ac:dyDescent="0.25">
      <c r="B9" s="5" t="s">
        <v>21</v>
      </c>
    </row>
    <row r="10" spans="2:3" x14ac:dyDescent="0.25">
      <c r="B10" s="5" t="s">
        <v>22</v>
      </c>
    </row>
    <row r="12" spans="2:3" x14ac:dyDescent="0.25">
      <c r="B12" s="5" t="s">
        <v>13</v>
      </c>
    </row>
    <row r="14" spans="2:3" x14ac:dyDescent="0.25">
      <c r="B14" s="5" t="s">
        <v>14</v>
      </c>
      <c r="C14" s="5" t="s">
        <v>33</v>
      </c>
    </row>
    <row r="15" spans="2:3" x14ac:dyDescent="0.25">
      <c r="C15" s="5" t="s">
        <v>15</v>
      </c>
    </row>
    <row r="17" spans="2:3" x14ac:dyDescent="0.25">
      <c r="B17" s="5" t="s">
        <v>16</v>
      </c>
      <c r="C17" s="5" t="s">
        <v>32</v>
      </c>
    </row>
    <row r="20" spans="2:3" x14ac:dyDescent="0.25">
      <c r="B20" s="5" t="s">
        <v>17</v>
      </c>
      <c r="C20" s="5" t="s">
        <v>18</v>
      </c>
    </row>
    <row r="21" spans="2:3" x14ac:dyDescent="0.25">
      <c r="C21" s="5" t="s">
        <v>19</v>
      </c>
    </row>
    <row r="23" spans="2:3" x14ac:dyDescent="0.25">
      <c r="B23" s="5" t="s">
        <v>23</v>
      </c>
      <c r="C23" s="5" t="s">
        <v>24</v>
      </c>
    </row>
    <row r="24" spans="2:3" x14ac:dyDescent="0.25">
      <c r="C24" s="9" t="s">
        <v>25</v>
      </c>
    </row>
    <row r="26" spans="2:3" x14ac:dyDescent="0.25">
      <c r="B26" s="5" t="s">
        <v>26</v>
      </c>
      <c r="C26" s="5" t="s">
        <v>27</v>
      </c>
    </row>
    <row r="27" spans="2:3" x14ac:dyDescent="0.25">
      <c r="C27" s="9" t="s">
        <v>28</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2"/>
  <sheetViews>
    <sheetView workbookViewId="0">
      <selection activeCell="M6" sqref="M6"/>
    </sheetView>
  </sheetViews>
  <sheetFormatPr baseColWidth="10" defaultRowHeight="15" x14ac:dyDescent="0.25"/>
  <cols>
    <col min="1" max="7" width="11.42578125" style="5"/>
    <col min="8" max="8" width="3.140625" style="5" customWidth="1"/>
    <col min="9" max="10" width="11.42578125" style="5"/>
    <col min="11" max="11" width="29.140625" style="5" customWidth="1"/>
    <col min="12" max="16384" width="11.42578125" style="5"/>
  </cols>
  <sheetData>
    <row r="1" spans="5:11" ht="15.75" thickBot="1" x14ac:dyDescent="0.3"/>
    <row r="2" spans="5:11" x14ac:dyDescent="0.25">
      <c r="I2" s="11">
        <v>2019</v>
      </c>
      <c r="J2" s="12"/>
    </row>
    <row r="3" spans="5:11" x14ac:dyDescent="0.25">
      <c r="I3" s="13"/>
      <c r="J3" s="14"/>
    </row>
    <row r="4" spans="5:11" x14ac:dyDescent="0.25">
      <c r="I4" s="13"/>
      <c r="J4" s="14"/>
    </row>
    <row r="5" spans="5:11" ht="15.75" thickBot="1" x14ac:dyDescent="0.3">
      <c r="I5" s="15"/>
      <c r="J5" s="16"/>
    </row>
    <row r="11" spans="5:11" x14ac:dyDescent="0.25">
      <c r="E11" s="6"/>
      <c r="F11" s="6"/>
      <c r="G11" s="6"/>
    </row>
    <row r="12" spans="5:11" x14ac:dyDescent="0.25">
      <c r="E12" s="10"/>
      <c r="F12" s="10"/>
      <c r="G12" s="10"/>
      <c r="K12" s="6"/>
    </row>
    <row r="13" spans="5:11" x14ac:dyDescent="0.25">
      <c r="E13" s="10"/>
      <c r="F13" s="10"/>
      <c r="G13" s="10"/>
      <c r="K13" s="6"/>
    </row>
    <row r="14" spans="5:11" x14ac:dyDescent="0.25">
      <c r="E14" s="10"/>
      <c r="F14" s="10"/>
      <c r="G14" s="10"/>
      <c r="K14" s="6"/>
    </row>
    <row r="15" spans="5:11" x14ac:dyDescent="0.25">
      <c r="E15" s="10"/>
      <c r="F15" s="10"/>
      <c r="G15" s="10"/>
      <c r="K15" s="6"/>
    </row>
    <row r="16" spans="5:11" x14ac:dyDescent="0.25">
      <c r="E16" s="10"/>
      <c r="F16" s="10"/>
      <c r="G16" s="10"/>
      <c r="K16" s="6"/>
    </row>
    <row r="17" spans="2:11" x14ac:dyDescent="0.25">
      <c r="E17" s="10"/>
      <c r="F17" s="10"/>
      <c r="G17" s="10"/>
      <c r="K17" s="6"/>
    </row>
    <row r="18" spans="2:11" x14ac:dyDescent="0.25">
      <c r="E18" s="10"/>
      <c r="F18" s="10"/>
      <c r="G18" s="10"/>
      <c r="K18" s="6"/>
    </row>
    <row r="19" spans="2:11" x14ac:dyDescent="0.25">
      <c r="E19" s="10"/>
      <c r="F19" s="10"/>
      <c r="G19" s="10"/>
      <c r="K19" s="6"/>
    </row>
    <row r="20" spans="2:11" x14ac:dyDescent="0.25">
      <c r="E20" s="10"/>
      <c r="F20" s="10"/>
      <c r="G20" s="10"/>
      <c r="K20" s="6"/>
    </row>
    <row r="21" spans="2:11" x14ac:dyDescent="0.25">
      <c r="E21" s="10"/>
      <c r="F21" s="10"/>
      <c r="G21" s="10"/>
      <c r="K21" s="6"/>
    </row>
    <row r="22" spans="2:11" x14ac:dyDescent="0.25">
      <c r="E22" s="10"/>
      <c r="F22" s="10"/>
      <c r="G22" s="10"/>
      <c r="K22" s="6"/>
    </row>
    <row r="23" spans="2:11" x14ac:dyDescent="0.25">
      <c r="E23" s="10"/>
      <c r="F23" s="10"/>
      <c r="G23" s="10"/>
      <c r="K23" s="6"/>
    </row>
    <row r="24" spans="2:11" x14ac:dyDescent="0.25">
      <c r="E24" s="10"/>
      <c r="F24" s="10"/>
      <c r="G24" s="10"/>
      <c r="K24" s="6"/>
    </row>
    <row r="25" spans="2:11" x14ac:dyDescent="0.25">
      <c r="K25" s="6"/>
    </row>
    <row r="26" spans="2:11" x14ac:dyDescent="0.25">
      <c r="K26" s="6"/>
    </row>
    <row r="27" spans="2:11" x14ac:dyDescent="0.25">
      <c r="K27" s="6"/>
    </row>
    <row r="32" spans="2:11" x14ac:dyDescent="0.25">
      <c r="B32" s="5" t="s">
        <v>31</v>
      </c>
    </row>
  </sheetData>
  <sheetProtection selectLockedCells="1" selectUnlockedCells="1"/>
  <mergeCells count="14">
    <mergeCell ref="E16:G16"/>
    <mergeCell ref="I2:J5"/>
    <mergeCell ref="E12:G12"/>
    <mergeCell ref="E13:G13"/>
    <mergeCell ref="E14:G14"/>
    <mergeCell ref="E15:G15"/>
    <mergeCell ref="E23:G23"/>
    <mergeCell ref="E24:G24"/>
    <mergeCell ref="E17:G17"/>
    <mergeCell ref="E18:G18"/>
    <mergeCell ref="E19:G19"/>
    <mergeCell ref="E20:G20"/>
    <mergeCell ref="E21:G21"/>
    <mergeCell ref="E22:G2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2:F41"/>
  <sheetViews>
    <sheetView workbookViewId="0">
      <selection activeCell="E12" sqref="E12"/>
    </sheetView>
  </sheetViews>
  <sheetFormatPr baseColWidth="10" defaultRowHeight="15" x14ac:dyDescent="0.25"/>
  <cols>
    <col min="1" max="1" width="30.7109375" customWidth="1"/>
    <col min="2" max="3" width="21.7109375" customWidth="1"/>
    <col min="4" max="4" width="26.7109375" customWidth="1"/>
    <col min="5" max="5" width="63.7109375" customWidth="1"/>
    <col min="6" max="6" width="15.140625" customWidth="1"/>
  </cols>
  <sheetData>
    <row r="2" spans="1:6" x14ac:dyDescent="0.25">
      <c r="E2" s="17"/>
      <c r="F2" s="18" t="str">
        <f>IF(SUM(D7:D37)=0,"",SUM(D7:D37))</f>
        <v/>
      </c>
    </row>
    <row r="3" spans="1:6" x14ac:dyDescent="0.25">
      <c r="E3" s="17"/>
      <c r="F3" s="18"/>
    </row>
    <row r="6" spans="1:6" x14ac:dyDescent="0.25">
      <c r="B6" s="2"/>
      <c r="C6" s="2"/>
      <c r="D6" s="2"/>
      <c r="E6" s="2"/>
    </row>
    <row r="7" spans="1:6" x14ac:dyDescent="0.25">
      <c r="A7" s="1">
        <f>DATE(Accueil!I2,1,1)</f>
        <v>43466</v>
      </c>
      <c r="B7" s="7"/>
      <c r="C7" s="7"/>
      <c r="D7" s="8" t="str">
        <f>IF(OR(B7="",C7=""),"",MOD(C7-B7,1))</f>
        <v/>
      </c>
    </row>
    <row r="8" spans="1:6" x14ac:dyDescent="0.25">
      <c r="A8" s="1">
        <f>IF(A7="","",IF(MONTH(A7+1)&gt;MONTH(A7),"",A7+1))</f>
        <v>43467</v>
      </c>
      <c r="B8" s="7"/>
      <c r="C8" s="7"/>
      <c r="D8" s="8" t="str">
        <f t="shared" ref="D8:D37" si="0">IF(OR(B8="",C8=""),"",MOD(C8-B8,1))</f>
        <v/>
      </c>
    </row>
    <row r="9" spans="1:6" x14ac:dyDescent="0.25">
      <c r="A9" s="1">
        <f t="shared" ref="A9:A38" si="1">IF(A8="","",IF(MONTH(A8+1)&gt;MONTH(A8),"",A8+1))</f>
        <v>43468</v>
      </c>
      <c r="B9" s="7"/>
      <c r="C9" s="7"/>
      <c r="D9" s="8" t="str">
        <f t="shared" si="0"/>
        <v/>
      </c>
    </row>
    <row r="10" spans="1:6" x14ac:dyDescent="0.25">
      <c r="A10" s="1">
        <f t="shared" si="1"/>
        <v>43469</v>
      </c>
      <c r="B10" s="7"/>
      <c r="C10" s="7"/>
      <c r="D10" s="8" t="str">
        <f t="shared" si="0"/>
        <v/>
      </c>
    </row>
    <row r="11" spans="1:6" x14ac:dyDescent="0.25">
      <c r="A11" s="1">
        <f t="shared" si="1"/>
        <v>43470</v>
      </c>
      <c r="B11" s="7"/>
      <c r="C11" s="7"/>
      <c r="D11" s="8" t="str">
        <f t="shared" si="0"/>
        <v/>
      </c>
    </row>
    <row r="12" spans="1:6" x14ac:dyDescent="0.25">
      <c r="A12" s="1">
        <f t="shared" si="1"/>
        <v>43471</v>
      </c>
      <c r="B12" s="7"/>
      <c r="C12" s="7"/>
      <c r="D12" s="8" t="str">
        <f t="shared" si="0"/>
        <v/>
      </c>
    </row>
    <row r="13" spans="1:6" x14ac:dyDescent="0.25">
      <c r="A13" s="1">
        <f t="shared" si="1"/>
        <v>43472</v>
      </c>
      <c r="B13" s="7"/>
      <c r="C13" s="7"/>
      <c r="D13" s="8" t="str">
        <f t="shared" si="0"/>
        <v/>
      </c>
    </row>
    <row r="14" spans="1:6" x14ac:dyDescent="0.25">
      <c r="A14" s="1">
        <f t="shared" si="1"/>
        <v>43473</v>
      </c>
      <c r="B14" s="7"/>
      <c r="C14" s="7"/>
      <c r="D14" s="8" t="str">
        <f t="shared" si="0"/>
        <v/>
      </c>
    </row>
    <row r="15" spans="1:6" x14ac:dyDescent="0.25">
      <c r="A15" s="1">
        <f t="shared" si="1"/>
        <v>43474</v>
      </c>
      <c r="B15" s="7"/>
      <c r="C15" s="7"/>
      <c r="D15" s="8" t="str">
        <f t="shared" si="0"/>
        <v/>
      </c>
    </row>
    <row r="16" spans="1:6" x14ac:dyDescent="0.25">
      <c r="A16" s="1">
        <f t="shared" si="1"/>
        <v>43475</v>
      </c>
      <c r="B16" s="7"/>
      <c r="C16" s="7"/>
      <c r="D16" s="8" t="str">
        <f t="shared" si="0"/>
        <v/>
      </c>
    </row>
    <row r="17" spans="1:4" x14ac:dyDescent="0.25">
      <c r="A17" s="1">
        <f t="shared" si="1"/>
        <v>43476</v>
      </c>
      <c r="B17" s="7"/>
      <c r="C17" s="7"/>
      <c r="D17" s="8" t="str">
        <f t="shared" si="0"/>
        <v/>
      </c>
    </row>
    <row r="18" spans="1:4" x14ac:dyDescent="0.25">
      <c r="A18" s="1">
        <f t="shared" si="1"/>
        <v>43477</v>
      </c>
      <c r="B18" s="7"/>
      <c r="C18" s="7"/>
      <c r="D18" s="8" t="str">
        <f t="shared" si="0"/>
        <v/>
      </c>
    </row>
    <row r="19" spans="1:4" x14ac:dyDescent="0.25">
      <c r="A19" s="1">
        <f t="shared" si="1"/>
        <v>43478</v>
      </c>
      <c r="B19" s="7"/>
      <c r="C19" s="7"/>
      <c r="D19" s="8" t="str">
        <f t="shared" si="0"/>
        <v/>
      </c>
    </row>
    <row r="20" spans="1:4" x14ac:dyDescent="0.25">
      <c r="A20" s="1">
        <f t="shared" si="1"/>
        <v>43479</v>
      </c>
      <c r="B20" s="7"/>
      <c r="C20" s="7"/>
      <c r="D20" s="8" t="str">
        <f t="shared" si="0"/>
        <v/>
      </c>
    </row>
    <row r="21" spans="1:4" x14ac:dyDescent="0.25">
      <c r="A21" s="1">
        <f t="shared" si="1"/>
        <v>43480</v>
      </c>
      <c r="B21" s="7"/>
      <c r="C21" s="7"/>
      <c r="D21" s="8" t="str">
        <f t="shared" si="0"/>
        <v/>
      </c>
    </row>
    <row r="22" spans="1:4" x14ac:dyDescent="0.25">
      <c r="A22" s="1">
        <f t="shared" si="1"/>
        <v>43481</v>
      </c>
      <c r="B22" s="7"/>
      <c r="C22" s="7"/>
      <c r="D22" s="8" t="str">
        <f t="shared" si="0"/>
        <v/>
      </c>
    </row>
    <row r="23" spans="1:4" x14ac:dyDescent="0.25">
      <c r="A23" s="1">
        <f t="shared" si="1"/>
        <v>43482</v>
      </c>
      <c r="B23" s="7"/>
      <c r="C23" s="7"/>
      <c r="D23" s="8" t="str">
        <f t="shared" si="0"/>
        <v/>
      </c>
    </row>
    <row r="24" spans="1:4" x14ac:dyDescent="0.25">
      <c r="A24" s="1">
        <f t="shared" si="1"/>
        <v>43483</v>
      </c>
      <c r="B24" s="7"/>
      <c r="C24" s="7"/>
      <c r="D24" s="8" t="str">
        <f t="shared" si="0"/>
        <v/>
      </c>
    </row>
    <row r="25" spans="1:4" x14ac:dyDescent="0.25">
      <c r="A25" s="1">
        <f t="shared" si="1"/>
        <v>43484</v>
      </c>
      <c r="B25" s="7"/>
      <c r="C25" s="7"/>
      <c r="D25" s="8" t="str">
        <f t="shared" si="0"/>
        <v/>
      </c>
    </row>
    <row r="26" spans="1:4" x14ac:dyDescent="0.25">
      <c r="A26" s="1">
        <f t="shared" si="1"/>
        <v>43485</v>
      </c>
      <c r="B26" s="7"/>
      <c r="C26" s="7"/>
      <c r="D26" s="8" t="str">
        <f t="shared" si="0"/>
        <v/>
      </c>
    </row>
    <row r="27" spans="1:4" x14ac:dyDescent="0.25">
      <c r="A27" s="1">
        <f t="shared" si="1"/>
        <v>43486</v>
      </c>
      <c r="B27" s="7"/>
      <c r="C27" s="7"/>
      <c r="D27" s="8" t="str">
        <f t="shared" si="0"/>
        <v/>
      </c>
    </row>
    <row r="28" spans="1:4" x14ac:dyDescent="0.25">
      <c r="A28" s="1">
        <f t="shared" si="1"/>
        <v>43487</v>
      </c>
      <c r="B28" s="7"/>
      <c r="C28" s="7"/>
      <c r="D28" s="8" t="str">
        <f t="shared" si="0"/>
        <v/>
      </c>
    </row>
    <row r="29" spans="1:4" x14ac:dyDescent="0.25">
      <c r="A29" s="1">
        <f>IF(A28="","",IF(MONTH(A28+1)&gt;MONTH(A28),"",A28+1))</f>
        <v>43488</v>
      </c>
      <c r="B29" s="7"/>
      <c r="C29" s="7"/>
      <c r="D29" s="8" t="str">
        <f t="shared" si="0"/>
        <v/>
      </c>
    </row>
    <row r="30" spans="1:4" x14ac:dyDescent="0.25">
      <c r="A30" s="1">
        <f t="shared" si="1"/>
        <v>43489</v>
      </c>
      <c r="B30" s="7"/>
      <c r="C30" s="7"/>
      <c r="D30" s="8" t="str">
        <f t="shared" si="0"/>
        <v/>
      </c>
    </row>
    <row r="31" spans="1:4" x14ac:dyDescent="0.25">
      <c r="A31" s="1">
        <f t="shared" si="1"/>
        <v>43490</v>
      </c>
      <c r="B31" s="7"/>
      <c r="C31" s="7"/>
      <c r="D31" s="8" t="str">
        <f t="shared" si="0"/>
        <v/>
      </c>
    </row>
    <row r="32" spans="1:4" x14ac:dyDescent="0.25">
      <c r="A32" s="1">
        <f t="shared" si="1"/>
        <v>43491</v>
      </c>
      <c r="B32" s="7"/>
      <c r="C32" s="7"/>
      <c r="D32" s="8" t="str">
        <f t="shared" si="0"/>
        <v/>
      </c>
    </row>
    <row r="33" spans="1:4" x14ac:dyDescent="0.25">
      <c r="A33" s="1">
        <f t="shared" si="1"/>
        <v>43492</v>
      </c>
      <c r="B33" s="7"/>
      <c r="C33" s="7"/>
      <c r="D33" s="8" t="str">
        <f t="shared" si="0"/>
        <v/>
      </c>
    </row>
    <row r="34" spans="1:4" x14ac:dyDescent="0.25">
      <c r="A34" s="1">
        <f t="shared" si="1"/>
        <v>43493</v>
      </c>
      <c r="B34" s="7"/>
      <c r="C34" s="7"/>
      <c r="D34" s="8" t="str">
        <f t="shared" si="0"/>
        <v/>
      </c>
    </row>
    <row r="35" spans="1:4" x14ac:dyDescent="0.25">
      <c r="A35" s="1">
        <f t="shared" si="1"/>
        <v>43494</v>
      </c>
      <c r="B35" s="7"/>
      <c r="C35" s="7"/>
      <c r="D35" s="8" t="str">
        <f t="shared" si="0"/>
        <v/>
      </c>
    </row>
    <row r="36" spans="1:4" x14ac:dyDescent="0.25">
      <c r="A36" s="1">
        <f t="shared" si="1"/>
        <v>43495</v>
      </c>
      <c r="B36" s="7"/>
      <c r="C36" s="7"/>
      <c r="D36" s="8" t="str">
        <f t="shared" si="0"/>
        <v/>
      </c>
    </row>
    <row r="37" spans="1:4" x14ac:dyDescent="0.25">
      <c r="A37" s="1">
        <f t="shared" si="1"/>
        <v>43496</v>
      </c>
      <c r="B37" s="7"/>
      <c r="C37" s="7"/>
      <c r="D37" s="8" t="str">
        <f t="shared" si="0"/>
        <v/>
      </c>
    </row>
    <row r="38" spans="1:4" x14ac:dyDescent="0.25">
      <c r="A38" s="1" t="str">
        <f t="shared" si="1"/>
        <v/>
      </c>
    </row>
    <row r="39" spans="1:4" x14ac:dyDescent="0.25">
      <c r="A39" s="1"/>
    </row>
    <row r="40" spans="1:4" x14ac:dyDescent="0.25">
      <c r="A40" s="1"/>
    </row>
    <row r="41" spans="1:4" x14ac:dyDescent="0.25">
      <c r="A41" s="1"/>
    </row>
  </sheetData>
  <mergeCells count="2">
    <mergeCell ref="E2:E3"/>
    <mergeCell ref="F2:F3"/>
  </mergeCells>
  <conditionalFormatting sqref="A7:A37">
    <cfRule type="expression" dxfId="23" priority="3">
      <formula>WEEKDAY($A7,2)&gt;5</formula>
    </cfRule>
  </conditionalFormatting>
  <conditionalFormatting sqref="A7:A37">
    <cfRule type="expression" dxfId="22" priority="1">
      <formula>COUNTIFS(JoursFériés,$A7)</formula>
    </cfRule>
  </conditionalFormatting>
  <pageMargins left="0.7" right="0.7" top="0.75" bottom="0.75" header="0.3" footer="0.3"/>
  <pageSetup paperSize="9" orientation="portrait" horizontalDpi="4294967293" verticalDpi="4294967293" r:id="rId1"/>
  <ignoredErrors>
    <ignoredError sqref="A8"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F35"/>
  <sheetViews>
    <sheetView workbookViewId="0">
      <selection activeCell="C11" sqref="C11"/>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IF(SUM(D7:D34)=0,"",SUM(D7:D34))</f>
        <v/>
      </c>
    </row>
    <row r="3" spans="1:6" x14ac:dyDescent="0.25">
      <c r="E3" s="17"/>
      <c r="F3" s="18"/>
    </row>
    <row r="6" spans="1:6" x14ac:dyDescent="0.25">
      <c r="B6" s="2"/>
      <c r="C6" s="2"/>
      <c r="D6" s="2"/>
      <c r="E6" s="2"/>
    </row>
    <row r="7" spans="1:6" x14ac:dyDescent="0.25">
      <c r="A7" s="1">
        <f>DATE(Accueil!I2,2,1)</f>
        <v>43497</v>
      </c>
      <c r="B7" s="7"/>
      <c r="C7" s="7"/>
      <c r="D7" s="8" t="str">
        <f>IF(OR(B7="",C7=""),"",MOD(C7-B7,1))</f>
        <v/>
      </c>
    </row>
    <row r="8" spans="1:6" x14ac:dyDescent="0.25">
      <c r="A8" s="1">
        <f>IF(A7="","",IF(MONTH(A7+1)&gt;MONTH(A7),"",A7+1))</f>
        <v>43498</v>
      </c>
      <c r="D8" s="8" t="str">
        <f t="shared" ref="D8:D34" si="0">IF(OR(B8="",C8=""),"",MOD(C8-B8,1))</f>
        <v/>
      </c>
    </row>
    <row r="9" spans="1:6" x14ac:dyDescent="0.25">
      <c r="A9" s="1">
        <f t="shared" ref="A9:A34" si="1">IF(A8="","",IF(MONTH(A8+1)&gt;MONTH(A8),"",A8+1))</f>
        <v>43499</v>
      </c>
      <c r="D9" s="8" t="str">
        <f t="shared" si="0"/>
        <v/>
      </c>
    </row>
    <row r="10" spans="1:6" x14ac:dyDescent="0.25">
      <c r="A10" s="1">
        <f t="shared" si="1"/>
        <v>43500</v>
      </c>
      <c r="D10" s="8" t="str">
        <f t="shared" si="0"/>
        <v/>
      </c>
    </row>
    <row r="11" spans="1:6" x14ac:dyDescent="0.25">
      <c r="A11" s="1">
        <f t="shared" si="1"/>
        <v>43501</v>
      </c>
      <c r="D11" s="8" t="str">
        <f t="shared" si="0"/>
        <v/>
      </c>
    </row>
    <row r="12" spans="1:6" x14ac:dyDescent="0.25">
      <c r="A12" s="1">
        <f t="shared" si="1"/>
        <v>43502</v>
      </c>
      <c r="D12" s="8" t="str">
        <f t="shared" si="0"/>
        <v/>
      </c>
    </row>
    <row r="13" spans="1:6" x14ac:dyDescent="0.25">
      <c r="A13" s="1">
        <f t="shared" si="1"/>
        <v>43503</v>
      </c>
      <c r="D13" s="8" t="str">
        <f t="shared" si="0"/>
        <v/>
      </c>
    </row>
    <row r="14" spans="1:6" x14ac:dyDescent="0.25">
      <c r="A14" s="1">
        <f t="shared" si="1"/>
        <v>43504</v>
      </c>
      <c r="D14" s="8" t="str">
        <f t="shared" si="0"/>
        <v/>
      </c>
    </row>
    <row r="15" spans="1:6" x14ac:dyDescent="0.25">
      <c r="A15" s="1">
        <f t="shared" si="1"/>
        <v>43505</v>
      </c>
      <c r="D15" s="8" t="str">
        <f t="shared" si="0"/>
        <v/>
      </c>
    </row>
    <row r="16" spans="1:6" x14ac:dyDescent="0.25">
      <c r="A16" s="1">
        <f t="shared" si="1"/>
        <v>43506</v>
      </c>
      <c r="D16" s="8" t="str">
        <f t="shared" si="0"/>
        <v/>
      </c>
    </row>
    <row r="17" spans="1:4" x14ac:dyDescent="0.25">
      <c r="A17" s="1">
        <f t="shared" si="1"/>
        <v>43507</v>
      </c>
      <c r="D17" s="8" t="str">
        <f t="shared" si="0"/>
        <v/>
      </c>
    </row>
    <row r="18" spans="1:4" x14ac:dyDescent="0.25">
      <c r="A18" s="1">
        <f t="shared" si="1"/>
        <v>43508</v>
      </c>
      <c r="D18" s="8" t="str">
        <f t="shared" si="0"/>
        <v/>
      </c>
    </row>
    <row r="19" spans="1:4" x14ac:dyDescent="0.25">
      <c r="A19" s="1">
        <f t="shared" si="1"/>
        <v>43509</v>
      </c>
      <c r="D19" s="8" t="str">
        <f t="shared" si="0"/>
        <v/>
      </c>
    </row>
    <row r="20" spans="1:4" x14ac:dyDescent="0.25">
      <c r="A20" s="1">
        <f t="shared" si="1"/>
        <v>43510</v>
      </c>
      <c r="D20" s="8" t="str">
        <f t="shared" si="0"/>
        <v/>
      </c>
    </row>
    <row r="21" spans="1:4" x14ac:dyDescent="0.25">
      <c r="A21" s="1">
        <f t="shared" si="1"/>
        <v>43511</v>
      </c>
      <c r="D21" s="8" t="str">
        <f t="shared" si="0"/>
        <v/>
      </c>
    </row>
    <row r="22" spans="1:4" x14ac:dyDescent="0.25">
      <c r="A22" s="1">
        <f t="shared" si="1"/>
        <v>43512</v>
      </c>
      <c r="D22" s="8" t="str">
        <f t="shared" si="0"/>
        <v/>
      </c>
    </row>
    <row r="23" spans="1:4" x14ac:dyDescent="0.25">
      <c r="A23" s="1">
        <f t="shared" si="1"/>
        <v>43513</v>
      </c>
      <c r="D23" s="8" t="str">
        <f t="shared" si="0"/>
        <v/>
      </c>
    </row>
    <row r="24" spans="1:4" x14ac:dyDescent="0.25">
      <c r="A24" s="1">
        <f t="shared" si="1"/>
        <v>43514</v>
      </c>
      <c r="D24" s="8" t="str">
        <f t="shared" si="0"/>
        <v/>
      </c>
    </row>
    <row r="25" spans="1:4" x14ac:dyDescent="0.25">
      <c r="A25" s="1">
        <f t="shared" si="1"/>
        <v>43515</v>
      </c>
      <c r="D25" s="8" t="str">
        <f t="shared" si="0"/>
        <v/>
      </c>
    </row>
    <row r="26" spans="1:4" x14ac:dyDescent="0.25">
      <c r="A26" s="1">
        <f t="shared" si="1"/>
        <v>43516</v>
      </c>
      <c r="D26" s="8" t="str">
        <f t="shared" si="0"/>
        <v/>
      </c>
    </row>
    <row r="27" spans="1:4" x14ac:dyDescent="0.25">
      <c r="A27" s="1">
        <f t="shared" si="1"/>
        <v>43517</v>
      </c>
      <c r="D27" s="8" t="str">
        <f t="shared" si="0"/>
        <v/>
      </c>
    </row>
    <row r="28" spans="1:4" x14ac:dyDescent="0.25">
      <c r="A28" s="1">
        <f t="shared" si="1"/>
        <v>43518</v>
      </c>
      <c r="D28" s="8" t="str">
        <f t="shared" si="0"/>
        <v/>
      </c>
    </row>
    <row r="29" spans="1:4" x14ac:dyDescent="0.25">
      <c r="A29" s="1">
        <f t="shared" si="1"/>
        <v>43519</v>
      </c>
      <c r="D29" s="8" t="str">
        <f t="shared" si="0"/>
        <v/>
      </c>
    </row>
    <row r="30" spans="1:4" x14ac:dyDescent="0.25">
      <c r="A30" s="1">
        <f t="shared" si="1"/>
        <v>43520</v>
      </c>
      <c r="D30" s="8" t="str">
        <f t="shared" si="0"/>
        <v/>
      </c>
    </row>
    <row r="31" spans="1:4" x14ac:dyDescent="0.25">
      <c r="A31" s="1">
        <f t="shared" si="1"/>
        <v>43521</v>
      </c>
      <c r="D31" s="8" t="str">
        <f t="shared" si="0"/>
        <v/>
      </c>
    </row>
    <row r="32" spans="1:4" x14ac:dyDescent="0.25">
      <c r="A32" s="1">
        <f t="shared" si="1"/>
        <v>43522</v>
      </c>
      <c r="D32" s="8" t="str">
        <f t="shared" si="0"/>
        <v/>
      </c>
    </row>
    <row r="33" spans="1:4" x14ac:dyDescent="0.25">
      <c r="A33" s="1">
        <f t="shared" si="1"/>
        <v>43523</v>
      </c>
      <c r="D33" s="8" t="str">
        <f t="shared" si="0"/>
        <v/>
      </c>
    </row>
    <row r="34" spans="1:4" x14ac:dyDescent="0.25">
      <c r="A34" s="1">
        <f t="shared" si="1"/>
        <v>43524</v>
      </c>
      <c r="D34" s="8" t="str">
        <f t="shared" si="0"/>
        <v/>
      </c>
    </row>
    <row r="35" spans="1:4" x14ac:dyDescent="0.25">
      <c r="A35" s="1" t="str">
        <f>IF(A34="","",IF(MONTH(A34+1)&gt;MONTH(A34),"",A34+1))</f>
        <v/>
      </c>
    </row>
  </sheetData>
  <mergeCells count="2">
    <mergeCell ref="E2:E3"/>
    <mergeCell ref="F2:F3"/>
  </mergeCells>
  <conditionalFormatting sqref="A8:A35">
    <cfRule type="expression" dxfId="21" priority="2">
      <formula>WEEKDAY($A8,2)&gt;5</formula>
    </cfRule>
  </conditionalFormatting>
  <conditionalFormatting sqref="A7">
    <cfRule type="expression" dxfId="20" priority="3">
      <formula>COUNTIFS(JoursFériés,$A7)</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F60"/>
  <sheetViews>
    <sheetView workbookViewId="0">
      <selection activeCell="D15" sqref="D15"/>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IF(SUM(D7:D37)=0,"",SUM(D7:D37))</f>
        <v/>
      </c>
    </row>
    <row r="3" spans="1:6" x14ac:dyDescent="0.25">
      <c r="E3" s="17"/>
      <c r="F3" s="18"/>
    </row>
    <row r="6" spans="1:6" x14ac:dyDescent="0.25">
      <c r="B6" s="2"/>
      <c r="C6" s="2"/>
      <c r="D6" s="2"/>
      <c r="E6" s="2"/>
    </row>
    <row r="7" spans="1:6" x14ac:dyDescent="0.25">
      <c r="A7" s="1">
        <f>DATE(Accueil!I2,3,1)</f>
        <v>43525</v>
      </c>
      <c r="B7" s="7"/>
      <c r="C7" s="7"/>
      <c r="D7" s="8" t="str">
        <f>IF(OR(B7="",C7=""),"",MOD(C7-B7,1))</f>
        <v/>
      </c>
    </row>
    <row r="8" spans="1:6" x14ac:dyDescent="0.25">
      <c r="A8" s="1">
        <f>IF(A7="","",IF(MONTH(A7+1)&gt;MONTH(A7),"",A7+1))</f>
        <v>43526</v>
      </c>
      <c r="D8" s="8" t="str">
        <f t="shared" ref="D8:D37" si="0">IF(OR(B8="",C8=""),"",MOD(C8-B8,1))</f>
        <v/>
      </c>
    </row>
    <row r="9" spans="1:6" x14ac:dyDescent="0.25">
      <c r="A9" s="1">
        <f t="shared" ref="A9:A60" si="1">IF(A8="","",IF(MONTH(A8+1)&gt;MONTH(A8),"",A8+1))</f>
        <v>43527</v>
      </c>
      <c r="D9" s="8" t="str">
        <f t="shared" si="0"/>
        <v/>
      </c>
    </row>
    <row r="10" spans="1:6" x14ac:dyDescent="0.25">
      <c r="A10" s="1">
        <f t="shared" si="1"/>
        <v>43528</v>
      </c>
      <c r="D10" s="8" t="str">
        <f t="shared" si="0"/>
        <v/>
      </c>
    </row>
    <row r="11" spans="1:6" x14ac:dyDescent="0.25">
      <c r="A11" s="1">
        <f t="shared" si="1"/>
        <v>43529</v>
      </c>
      <c r="D11" s="8" t="str">
        <f t="shared" si="0"/>
        <v/>
      </c>
    </row>
    <row r="12" spans="1:6" x14ac:dyDescent="0.25">
      <c r="A12" s="1">
        <f t="shared" si="1"/>
        <v>43530</v>
      </c>
      <c r="D12" s="8" t="str">
        <f t="shared" si="0"/>
        <v/>
      </c>
    </row>
    <row r="13" spans="1:6" x14ac:dyDescent="0.25">
      <c r="A13" s="1">
        <f t="shared" si="1"/>
        <v>43531</v>
      </c>
      <c r="D13" s="8" t="str">
        <f t="shared" si="0"/>
        <v/>
      </c>
    </row>
    <row r="14" spans="1:6" x14ac:dyDescent="0.25">
      <c r="A14" s="1">
        <f t="shared" si="1"/>
        <v>43532</v>
      </c>
      <c r="D14" s="8" t="str">
        <f t="shared" si="0"/>
        <v/>
      </c>
    </row>
    <row r="15" spans="1:6" x14ac:dyDescent="0.25">
      <c r="A15" s="1">
        <f t="shared" si="1"/>
        <v>43533</v>
      </c>
      <c r="D15" s="8" t="str">
        <f t="shared" si="0"/>
        <v/>
      </c>
    </row>
    <row r="16" spans="1:6" x14ac:dyDescent="0.25">
      <c r="A16" s="1">
        <f t="shared" si="1"/>
        <v>43534</v>
      </c>
      <c r="D16" s="8" t="str">
        <f t="shared" si="0"/>
        <v/>
      </c>
    </row>
    <row r="17" spans="1:4" x14ac:dyDescent="0.25">
      <c r="A17" s="1">
        <f t="shared" si="1"/>
        <v>43535</v>
      </c>
      <c r="D17" s="8" t="str">
        <f t="shared" si="0"/>
        <v/>
      </c>
    </row>
    <row r="18" spans="1:4" x14ac:dyDescent="0.25">
      <c r="A18" s="1">
        <f t="shared" si="1"/>
        <v>43536</v>
      </c>
      <c r="D18" s="8" t="str">
        <f t="shared" si="0"/>
        <v/>
      </c>
    </row>
    <row r="19" spans="1:4" x14ac:dyDescent="0.25">
      <c r="A19" s="1">
        <f t="shared" si="1"/>
        <v>43537</v>
      </c>
      <c r="D19" s="8" t="str">
        <f t="shared" si="0"/>
        <v/>
      </c>
    </row>
    <row r="20" spans="1:4" x14ac:dyDescent="0.25">
      <c r="A20" s="1">
        <f t="shared" si="1"/>
        <v>43538</v>
      </c>
      <c r="D20" s="8" t="str">
        <f t="shared" si="0"/>
        <v/>
      </c>
    </row>
    <row r="21" spans="1:4" x14ac:dyDescent="0.25">
      <c r="A21" s="1">
        <f t="shared" si="1"/>
        <v>43539</v>
      </c>
      <c r="D21" s="8" t="str">
        <f t="shared" si="0"/>
        <v/>
      </c>
    </row>
    <row r="22" spans="1:4" x14ac:dyDescent="0.25">
      <c r="A22" s="1">
        <f t="shared" si="1"/>
        <v>43540</v>
      </c>
      <c r="D22" s="8" t="str">
        <f t="shared" si="0"/>
        <v/>
      </c>
    </row>
    <row r="23" spans="1:4" x14ac:dyDescent="0.25">
      <c r="A23" s="1">
        <f t="shared" si="1"/>
        <v>43541</v>
      </c>
      <c r="D23" s="8" t="str">
        <f t="shared" si="0"/>
        <v/>
      </c>
    </row>
    <row r="24" spans="1:4" x14ac:dyDescent="0.25">
      <c r="A24" s="1">
        <f t="shared" si="1"/>
        <v>43542</v>
      </c>
      <c r="D24" s="8" t="str">
        <f t="shared" si="0"/>
        <v/>
      </c>
    </row>
    <row r="25" spans="1:4" x14ac:dyDescent="0.25">
      <c r="A25" s="1">
        <f t="shared" si="1"/>
        <v>43543</v>
      </c>
      <c r="D25" s="8" t="str">
        <f t="shared" si="0"/>
        <v/>
      </c>
    </row>
    <row r="26" spans="1:4" x14ac:dyDescent="0.25">
      <c r="A26" s="1">
        <f t="shared" si="1"/>
        <v>43544</v>
      </c>
      <c r="D26" s="8" t="str">
        <f t="shared" si="0"/>
        <v/>
      </c>
    </row>
    <row r="27" spans="1:4" x14ac:dyDescent="0.25">
      <c r="A27" s="1">
        <f t="shared" si="1"/>
        <v>43545</v>
      </c>
      <c r="D27" s="8" t="str">
        <f t="shared" si="0"/>
        <v/>
      </c>
    </row>
    <row r="28" spans="1:4" x14ac:dyDescent="0.25">
      <c r="A28" s="1">
        <f t="shared" si="1"/>
        <v>43546</v>
      </c>
      <c r="D28" s="8" t="str">
        <f t="shared" si="0"/>
        <v/>
      </c>
    </row>
    <row r="29" spans="1:4" x14ac:dyDescent="0.25">
      <c r="A29" s="1">
        <f t="shared" si="1"/>
        <v>43547</v>
      </c>
      <c r="D29" s="8" t="str">
        <f t="shared" si="0"/>
        <v/>
      </c>
    </row>
    <row r="30" spans="1:4" x14ac:dyDescent="0.25">
      <c r="A30" s="1">
        <f t="shared" si="1"/>
        <v>43548</v>
      </c>
      <c r="D30" s="8" t="str">
        <f t="shared" si="0"/>
        <v/>
      </c>
    </row>
    <row r="31" spans="1:4" x14ac:dyDescent="0.25">
      <c r="A31" s="1">
        <f t="shared" si="1"/>
        <v>43549</v>
      </c>
      <c r="D31" s="8" t="str">
        <f t="shared" si="0"/>
        <v/>
      </c>
    </row>
    <row r="32" spans="1:4" x14ac:dyDescent="0.25">
      <c r="A32" s="1">
        <f t="shared" si="1"/>
        <v>43550</v>
      </c>
      <c r="D32" s="8" t="str">
        <f t="shared" si="0"/>
        <v/>
      </c>
    </row>
    <row r="33" spans="1:4" x14ac:dyDescent="0.25">
      <c r="A33" s="1">
        <f t="shared" si="1"/>
        <v>43551</v>
      </c>
      <c r="D33" s="8" t="str">
        <f t="shared" si="0"/>
        <v/>
      </c>
    </row>
    <row r="34" spans="1:4" x14ac:dyDescent="0.25">
      <c r="A34" s="1">
        <f t="shared" si="1"/>
        <v>43552</v>
      </c>
      <c r="D34" s="8" t="str">
        <f t="shared" si="0"/>
        <v/>
      </c>
    </row>
    <row r="35" spans="1:4" x14ac:dyDescent="0.25">
      <c r="A35" s="1">
        <f t="shared" si="1"/>
        <v>43553</v>
      </c>
      <c r="D35" s="8" t="str">
        <f t="shared" si="0"/>
        <v/>
      </c>
    </row>
    <row r="36" spans="1:4" x14ac:dyDescent="0.25">
      <c r="A36" s="1">
        <f t="shared" si="1"/>
        <v>43554</v>
      </c>
      <c r="D36" s="8" t="str">
        <f t="shared" si="0"/>
        <v/>
      </c>
    </row>
    <row r="37" spans="1:4" x14ac:dyDescent="0.25">
      <c r="A37" s="1">
        <f t="shared" si="1"/>
        <v>43555</v>
      </c>
      <c r="D37" s="8" t="str">
        <f t="shared" si="0"/>
        <v/>
      </c>
    </row>
    <row r="38" spans="1:4" x14ac:dyDescent="0.25">
      <c r="A38" s="1" t="str">
        <f t="shared" si="1"/>
        <v/>
      </c>
    </row>
    <row r="39" spans="1:4" x14ac:dyDescent="0.25">
      <c r="A39" s="1" t="str">
        <f t="shared" si="1"/>
        <v/>
      </c>
    </row>
    <row r="40" spans="1:4" x14ac:dyDescent="0.25">
      <c r="A40" s="1" t="str">
        <f t="shared" si="1"/>
        <v/>
      </c>
    </row>
    <row r="41" spans="1:4" x14ac:dyDescent="0.25">
      <c r="A41" s="1" t="str">
        <f t="shared" si="1"/>
        <v/>
      </c>
    </row>
    <row r="42" spans="1:4" x14ac:dyDescent="0.25">
      <c r="A42" s="1" t="str">
        <f t="shared" si="1"/>
        <v/>
      </c>
    </row>
    <row r="43" spans="1:4" x14ac:dyDescent="0.25">
      <c r="A43" s="1" t="str">
        <f t="shared" si="1"/>
        <v/>
      </c>
    </row>
    <row r="44" spans="1:4" x14ac:dyDescent="0.25">
      <c r="A44" s="1" t="str">
        <f t="shared" si="1"/>
        <v/>
      </c>
    </row>
    <row r="45" spans="1:4" x14ac:dyDescent="0.25">
      <c r="A45" s="1" t="str">
        <f t="shared" si="1"/>
        <v/>
      </c>
    </row>
    <row r="46" spans="1:4" x14ac:dyDescent="0.25">
      <c r="A46" s="1" t="str">
        <f t="shared" si="1"/>
        <v/>
      </c>
    </row>
    <row r="47" spans="1:4" x14ac:dyDescent="0.25">
      <c r="A47" s="1" t="str">
        <f t="shared" si="1"/>
        <v/>
      </c>
    </row>
    <row r="48" spans="1:4" x14ac:dyDescent="0.25">
      <c r="A48" s="1" t="str">
        <f t="shared" si="1"/>
        <v/>
      </c>
    </row>
    <row r="49" spans="1:1" x14ac:dyDescent="0.25">
      <c r="A49" s="1" t="str">
        <f t="shared" si="1"/>
        <v/>
      </c>
    </row>
    <row r="50" spans="1:1" x14ac:dyDescent="0.25">
      <c r="A50" s="1" t="str">
        <f t="shared" si="1"/>
        <v/>
      </c>
    </row>
    <row r="51" spans="1:1" x14ac:dyDescent="0.25">
      <c r="A51" s="1" t="str">
        <f t="shared" si="1"/>
        <v/>
      </c>
    </row>
    <row r="52" spans="1:1" x14ac:dyDescent="0.25">
      <c r="A52" s="1" t="str">
        <f t="shared" si="1"/>
        <v/>
      </c>
    </row>
    <row r="53" spans="1:1" x14ac:dyDescent="0.25">
      <c r="A53" s="1" t="str">
        <f t="shared" si="1"/>
        <v/>
      </c>
    </row>
    <row r="54" spans="1:1" x14ac:dyDescent="0.25">
      <c r="A54" s="1" t="str">
        <f t="shared" si="1"/>
        <v/>
      </c>
    </row>
    <row r="55" spans="1:1" x14ac:dyDescent="0.25">
      <c r="A55" s="1" t="str">
        <f t="shared" si="1"/>
        <v/>
      </c>
    </row>
    <row r="56" spans="1:1" x14ac:dyDescent="0.25">
      <c r="A56" s="1" t="str">
        <f t="shared" si="1"/>
        <v/>
      </c>
    </row>
    <row r="57" spans="1:1" x14ac:dyDescent="0.25">
      <c r="A57" s="1" t="str">
        <f t="shared" si="1"/>
        <v/>
      </c>
    </row>
    <row r="58" spans="1:1" x14ac:dyDescent="0.25">
      <c r="A58" s="1" t="str">
        <f t="shared" si="1"/>
        <v/>
      </c>
    </row>
    <row r="59" spans="1:1" x14ac:dyDescent="0.25">
      <c r="A59" s="1" t="str">
        <f t="shared" si="1"/>
        <v/>
      </c>
    </row>
    <row r="60" spans="1:1" x14ac:dyDescent="0.25">
      <c r="A60" s="1" t="str">
        <f t="shared" si="1"/>
        <v/>
      </c>
    </row>
  </sheetData>
  <mergeCells count="2">
    <mergeCell ref="E2:E3"/>
    <mergeCell ref="F2:F3"/>
  </mergeCells>
  <conditionalFormatting sqref="A7:A60">
    <cfRule type="expression" dxfId="19" priority="3">
      <formula>WEEKDAY($A7,2)&gt;5</formula>
    </cfRule>
  </conditionalFormatting>
  <conditionalFormatting sqref="A7:A60">
    <cfRule type="expression" dxfId="18" priority="2">
      <formula>COUNTIFS(JoursFériés,$A7)</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F44"/>
  <sheetViews>
    <sheetView workbookViewId="0">
      <selection activeCell="D15" sqref="D15"/>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IF(SUM(D7:D36)=0,"",SUM(D7:D36))</f>
        <v/>
      </c>
    </row>
    <row r="3" spans="1:6" x14ac:dyDescent="0.25">
      <c r="E3" s="17"/>
      <c r="F3" s="18"/>
    </row>
    <row r="6" spans="1:6" x14ac:dyDescent="0.25">
      <c r="B6" s="2"/>
      <c r="C6" s="2"/>
      <c r="D6" s="2"/>
      <c r="E6" s="2"/>
    </row>
    <row r="7" spans="1:6" x14ac:dyDescent="0.25">
      <c r="A7" s="1">
        <f>DATE(Accueil!I2,4,1)</f>
        <v>43556</v>
      </c>
      <c r="B7" s="7"/>
      <c r="C7" s="7"/>
      <c r="D7" s="8" t="str">
        <f>IF(OR(B7="",C7=""),"",MOD(C7-B7,1))</f>
        <v/>
      </c>
    </row>
    <row r="8" spans="1:6" x14ac:dyDescent="0.25">
      <c r="A8" s="1">
        <f>IF(A7="","",IF(MONTH(A7+1)&gt;MONTH(A7),"",A7+1))</f>
        <v>43557</v>
      </c>
      <c r="D8" s="8" t="str">
        <f t="shared" ref="D8:D36" si="0">IF(OR(B8="",C8=""),"",MOD(C8-B8,1))</f>
        <v/>
      </c>
    </row>
    <row r="9" spans="1:6" x14ac:dyDescent="0.25">
      <c r="A9" s="1">
        <f t="shared" ref="A9:A44" si="1">IF(A8="","",IF(MONTH(A8+1)&gt;MONTH(A8),"",A8+1))</f>
        <v>43558</v>
      </c>
      <c r="D9" s="8" t="str">
        <f t="shared" si="0"/>
        <v/>
      </c>
    </row>
    <row r="10" spans="1:6" x14ac:dyDescent="0.25">
      <c r="A10" s="1">
        <f t="shared" si="1"/>
        <v>43559</v>
      </c>
      <c r="D10" s="8" t="str">
        <f t="shared" si="0"/>
        <v/>
      </c>
    </row>
    <row r="11" spans="1:6" x14ac:dyDescent="0.25">
      <c r="A11" s="1">
        <f t="shared" si="1"/>
        <v>43560</v>
      </c>
      <c r="D11" s="8" t="str">
        <f t="shared" si="0"/>
        <v/>
      </c>
    </row>
    <row r="12" spans="1:6" x14ac:dyDescent="0.25">
      <c r="A12" s="1">
        <f t="shared" si="1"/>
        <v>43561</v>
      </c>
      <c r="D12" s="8" t="str">
        <f t="shared" si="0"/>
        <v/>
      </c>
    </row>
    <row r="13" spans="1:6" x14ac:dyDescent="0.25">
      <c r="A13" s="1">
        <f t="shared" si="1"/>
        <v>43562</v>
      </c>
      <c r="D13" s="8" t="str">
        <f t="shared" si="0"/>
        <v/>
      </c>
    </row>
    <row r="14" spans="1:6" x14ac:dyDescent="0.25">
      <c r="A14" s="1">
        <f t="shared" si="1"/>
        <v>43563</v>
      </c>
      <c r="D14" s="8" t="str">
        <f t="shared" si="0"/>
        <v/>
      </c>
    </row>
    <row r="15" spans="1:6" x14ac:dyDescent="0.25">
      <c r="A15" s="1">
        <f t="shared" si="1"/>
        <v>43564</v>
      </c>
      <c r="D15" s="8" t="str">
        <f t="shared" si="0"/>
        <v/>
      </c>
    </row>
    <row r="16" spans="1:6" x14ac:dyDescent="0.25">
      <c r="A16" s="1">
        <f t="shared" si="1"/>
        <v>43565</v>
      </c>
      <c r="D16" s="8" t="str">
        <f t="shared" si="0"/>
        <v/>
      </c>
    </row>
    <row r="17" spans="1:4" x14ac:dyDescent="0.25">
      <c r="A17" s="1">
        <f t="shared" si="1"/>
        <v>43566</v>
      </c>
      <c r="D17" s="8" t="str">
        <f t="shared" si="0"/>
        <v/>
      </c>
    </row>
    <row r="18" spans="1:4" x14ac:dyDescent="0.25">
      <c r="A18" s="1">
        <f t="shared" si="1"/>
        <v>43567</v>
      </c>
      <c r="D18" s="8" t="str">
        <f t="shared" si="0"/>
        <v/>
      </c>
    </row>
    <row r="19" spans="1:4" x14ac:dyDescent="0.25">
      <c r="A19" s="1">
        <f t="shared" si="1"/>
        <v>43568</v>
      </c>
      <c r="D19" s="8" t="str">
        <f t="shared" si="0"/>
        <v/>
      </c>
    </row>
    <row r="20" spans="1:4" x14ac:dyDescent="0.25">
      <c r="A20" s="1">
        <f t="shared" si="1"/>
        <v>43569</v>
      </c>
      <c r="D20" s="8" t="str">
        <f t="shared" si="0"/>
        <v/>
      </c>
    </row>
    <row r="21" spans="1:4" x14ac:dyDescent="0.25">
      <c r="A21" s="1">
        <f t="shared" si="1"/>
        <v>43570</v>
      </c>
      <c r="D21" s="8" t="str">
        <f t="shared" si="0"/>
        <v/>
      </c>
    </row>
    <row r="22" spans="1:4" x14ac:dyDescent="0.25">
      <c r="A22" s="1">
        <f t="shared" si="1"/>
        <v>43571</v>
      </c>
      <c r="D22" s="8" t="str">
        <f t="shared" si="0"/>
        <v/>
      </c>
    </row>
    <row r="23" spans="1:4" x14ac:dyDescent="0.25">
      <c r="A23" s="1">
        <f t="shared" si="1"/>
        <v>43572</v>
      </c>
      <c r="D23" s="8" t="str">
        <f t="shared" si="0"/>
        <v/>
      </c>
    </row>
    <row r="24" spans="1:4" x14ac:dyDescent="0.25">
      <c r="A24" s="1">
        <f t="shared" si="1"/>
        <v>43573</v>
      </c>
      <c r="D24" s="8" t="str">
        <f t="shared" si="0"/>
        <v/>
      </c>
    </row>
    <row r="25" spans="1:4" x14ac:dyDescent="0.25">
      <c r="A25" s="1">
        <f t="shared" si="1"/>
        <v>43574</v>
      </c>
      <c r="D25" s="8" t="str">
        <f t="shared" si="0"/>
        <v/>
      </c>
    </row>
    <row r="26" spans="1:4" x14ac:dyDescent="0.25">
      <c r="A26" s="1">
        <f t="shared" si="1"/>
        <v>43575</v>
      </c>
      <c r="D26" s="8" t="str">
        <f t="shared" si="0"/>
        <v/>
      </c>
    </row>
    <row r="27" spans="1:4" x14ac:dyDescent="0.25">
      <c r="A27" s="1">
        <f t="shared" si="1"/>
        <v>43576</v>
      </c>
      <c r="D27" s="8" t="str">
        <f t="shared" si="0"/>
        <v/>
      </c>
    </row>
    <row r="28" spans="1:4" x14ac:dyDescent="0.25">
      <c r="A28" s="1">
        <f t="shared" si="1"/>
        <v>43577</v>
      </c>
      <c r="D28" s="8" t="str">
        <f t="shared" si="0"/>
        <v/>
      </c>
    </row>
    <row r="29" spans="1:4" x14ac:dyDescent="0.25">
      <c r="A29" s="1">
        <f t="shared" si="1"/>
        <v>43578</v>
      </c>
      <c r="D29" s="8" t="str">
        <f t="shared" si="0"/>
        <v/>
      </c>
    </row>
    <row r="30" spans="1:4" x14ac:dyDescent="0.25">
      <c r="A30" s="1">
        <f t="shared" si="1"/>
        <v>43579</v>
      </c>
      <c r="D30" s="8" t="str">
        <f t="shared" si="0"/>
        <v/>
      </c>
    </row>
    <row r="31" spans="1:4" x14ac:dyDescent="0.25">
      <c r="A31" s="1">
        <f t="shared" si="1"/>
        <v>43580</v>
      </c>
      <c r="D31" s="8" t="str">
        <f t="shared" si="0"/>
        <v/>
      </c>
    </row>
    <row r="32" spans="1:4" x14ac:dyDescent="0.25">
      <c r="A32" s="1">
        <f t="shared" si="1"/>
        <v>43581</v>
      </c>
      <c r="D32" s="8" t="str">
        <f t="shared" si="0"/>
        <v/>
      </c>
    </row>
    <row r="33" spans="1:4" x14ac:dyDescent="0.25">
      <c r="A33" s="1">
        <f t="shared" si="1"/>
        <v>43582</v>
      </c>
      <c r="D33" s="8" t="str">
        <f t="shared" si="0"/>
        <v/>
      </c>
    </row>
    <row r="34" spans="1:4" x14ac:dyDescent="0.25">
      <c r="A34" s="1">
        <f t="shared" si="1"/>
        <v>43583</v>
      </c>
      <c r="D34" s="8" t="str">
        <f t="shared" si="0"/>
        <v/>
      </c>
    </row>
    <row r="35" spans="1:4" x14ac:dyDescent="0.25">
      <c r="A35" s="1">
        <f t="shared" si="1"/>
        <v>43584</v>
      </c>
      <c r="D35" s="8" t="str">
        <f t="shared" si="0"/>
        <v/>
      </c>
    </row>
    <row r="36" spans="1:4" x14ac:dyDescent="0.25">
      <c r="A36" s="1">
        <f t="shared" si="1"/>
        <v>43585</v>
      </c>
      <c r="D36" s="8" t="str">
        <f t="shared" si="0"/>
        <v/>
      </c>
    </row>
    <row r="37" spans="1:4" x14ac:dyDescent="0.25">
      <c r="A37" s="1" t="str">
        <f t="shared" si="1"/>
        <v/>
      </c>
    </row>
    <row r="38" spans="1:4" x14ac:dyDescent="0.25">
      <c r="A38" s="1" t="str">
        <f t="shared" si="1"/>
        <v/>
      </c>
    </row>
    <row r="39" spans="1:4" x14ac:dyDescent="0.25">
      <c r="A39" s="1" t="str">
        <f t="shared" si="1"/>
        <v/>
      </c>
    </row>
    <row r="40" spans="1:4" x14ac:dyDescent="0.25">
      <c r="A40" s="1" t="str">
        <f t="shared" si="1"/>
        <v/>
      </c>
    </row>
    <row r="41" spans="1:4" x14ac:dyDescent="0.25">
      <c r="A41" s="1" t="str">
        <f t="shared" si="1"/>
        <v/>
      </c>
    </row>
    <row r="42" spans="1:4" x14ac:dyDescent="0.25">
      <c r="A42" s="1" t="str">
        <f t="shared" si="1"/>
        <v/>
      </c>
    </row>
    <row r="43" spans="1:4" x14ac:dyDescent="0.25">
      <c r="A43" s="1" t="str">
        <f t="shared" si="1"/>
        <v/>
      </c>
    </row>
    <row r="44" spans="1:4" x14ac:dyDescent="0.25">
      <c r="A44" s="1" t="str">
        <f t="shared" si="1"/>
        <v/>
      </c>
    </row>
  </sheetData>
  <mergeCells count="2">
    <mergeCell ref="E2:E3"/>
    <mergeCell ref="F2:F3"/>
  </mergeCells>
  <conditionalFormatting sqref="A7:A44">
    <cfRule type="expression" dxfId="17" priority="2">
      <formula>WEEKDAY($A7,2)&gt;5</formula>
    </cfRule>
  </conditionalFormatting>
  <conditionalFormatting sqref="A7:A44">
    <cfRule type="expression" dxfId="16" priority="1">
      <formula>COUNTIFS(JoursFériés,$A7)</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F53"/>
  <sheetViews>
    <sheetView workbookViewId="0">
      <selection activeCell="D17" sqref="D17"/>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IF(SUM(D7:D37)=0,"",SUM(D7:D37))</f>
        <v/>
      </c>
    </row>
    <row r="3" spans="1:6" x14ac:dyDescent="0.25">
      <c r="E3" s="17"/>
      <c r="F3" s="18"/>
    </row>
    <row r="6" spans="1:6" x14ac:dyDescent="0.25">
      <c r="B6" s="2"/>
      <c r="C6" s="2"/>
      <c r="D6" s="2"/>
      <c r="E6" s="2"/>
    </row>
    <row r="7" spans="1:6" x14ac:dyDescent="0.25">
      <c r="A7" s="1">
        <f>DATE(Accueil!I2,5,1)</f>
        <v>43586</v>
      </c>
      <c r="B7" s="7"/>
      <c r="C7" s="7"/>
      <c r="D7" s="8" t="str">
        <f>IF(OR(B7="",C7=""),"",MOD(C7-B7,1))</f>
        <v/>
      </c>
    </row>
    <row r="8" spans="1:6" x14ac:dyDescent="0.25">
      <c r="A8" s="1">
        <f>IF(A7="","",IF(MONTH(A7+1)&gt;MONTH(A7),"",A7+1))</f>
        <v>43587</v>
      </c>
      <c r="D8" s="8" t="str">
        <f t="shared" ref="D8:D37" si="0">IF(OR(B8="",C8=""),"",MOD(C8-B8,1))</f>
        <v/>
      </c>
    </row>
    <row r="9" spans="1:6" x14ac:dyDescent="0.25">
      <c r="A9" s="1">
        <f t="shared" ref="A9:A53" si="1">IF(A8="","",IF(MONTH(A8+1)&gt;MONTH(A8),"",A8+1))</f>
        <v>43588</v>
      </c>
      <c r="D9" s="8" t="str">
        <f t="shared" si="0"/>
        <v/>
      </c>
    </row>
    <row r="10" spans="1:6" x14ac:dyDescent="0.25">
      <c r="A10" s="1">
        <f t="shared" si="1"/>
        <v>43589</v>
      </c>
      <c r="D10" s="8" t="str">
        <f t="shared" si="0"/>
        <v/>
      </c>
    </row>
    <row r="11" spans="1:6" x14ac:dyDescent="0.25">
      <c r="A11" s="1">
        <f t="shared" si="1"/>
        <v>43590</v>
      </c>
      <c r="D11" s="8" t="str">
        <f t="shared" si="0"/>
        <v/>
      </c>
    </row>
    <row r="12" spans="1:6" x14ac:dyDescent="0.25">
      <c r="A12" s="1">
        <f t="shared" si="1"/>
        <v>43591</v>
      </c>
      <c r="D12" s="8" t="str">
        <f t="shared" si="0"/>
        <v/>
      </c>
    </row>
    <row r="13" spans="1:6" x14ac:dyDescent="0.25">
      <c r="A13" s="1">
        <f t="shared" si="1"/>
        <v>43592</v>
      </c>
      <c r="D13" s="8" t="str">
        <f t="shared" si="0"/>
        <v/>
      </c>
    </row>
    <row r="14" spans="1:6" x14ac:dyDescent="0.25">
      <c r="A14" s="1">
        <f t="shared" si="1"/>
        <v>43593</v>
      </c>
      <c r="D14" s="8" t="str">
        <f t="shared" si="0"/>
        <v/>
      </c>
    </row>
    <row r="15" spans="1:6" x14ac:dyDescent="0.25">
      <c r="A15" s="1">
        <f t="shared" si="1"/>
        <v>43594</v>
      </c>
      <c r="D15" s="8" t="str">
        <f t="shared" si="0"/>
        <v/>
      </c>
    </row>
    <row r="16" spans="1:6" x14ac:dyDescent="0.25">
      <c r="A16" s="1">
        <f t="shared" si="1"/>
        <v>43595</v>
      </c>
      <c r="D16" s="8" t="str">
        <f t="shared" si="0"/>
        <v/>
      </c>
    </row>
    <row r="17" spans="1:4" x14ac:dyDescent="0.25">
      <c r="A17" s="1">
        <f t="shared" si="1"/>
        <v>43596</v>
      </c>
      <c r="D17" s="8" t="str">
        <f t="shared" si="0"/>
        <v/>
      </c>
    </row>
    <row r="18" spans="1:4" x14ac:dyDescent="0.25">
      <c r="A18" s="1">
        <f t="shared" si="1"/>
        <v>43597</v>
      </c>
      <c r="D18" s="8" t="str">
        <f t="shared" si="0"/>
        <v/>
      </c>
    </row>
    <row r="19" spans="1:4" x14ac:dyDescent="0.25">
      <c r="A19" s="1">
        <f t="shared" si="1"/>
        <v>43598</v>
      </c>
      <c r="D19" s="8" t="str">
        <f t="shared" si="0"/>
        <v/>
      </c>
    </row>
    <row r="20" spans="1:4" x14ac:dyDescent="0.25">
      <c r="A20" s="1">
        <f t="shared" si="1"/>
        <v>43599</v>
      </c>
      <c r="D20" s="8" t="str">
        <f t="shared" si="0"/>
        <v/>
      </c>
    </row>
    <row r="21" spans="1:4" x14ac:dyDescent="0.25">
      <c r="A21" s="1">
        <f t="shared" si="1"/>
        <v>43600</v>
      </c>
      <c r="D21" s="8" t="str">
        <f t="shared" si="0"/>
        <v/>
      </c>
    </row>
    <row r="22" spans="1:4" x14ac:dyDescent="0.25">
      <c r="A22" s="1">
        <f t="shared" si="1"/>
        <v>43601</v>
      </c>
      <c r="D22" s="8" t="str">
        <f t="shared" si="0"/>
        <v/>
      </c>
    </row>
    <row r="23" spans="1:4" x14ac:dyDescent="0.25">
      <c r="A23" s="1">
        <f t="shared" si="1"/>
        <v>43602</v>
      </c>
      <c r="D23" s="8" t="str">
        <f t="shared" si="0"/>
        <v/>
      </c>
    </row>
    <row r="24" spans="1:4" x14ac:dyDescent="0.25">
      <c r="A24" s="1">
        <f t="shared" si="1"/>
        <v>43603</v>
      </c>
      <c r="D24" s="8" t="str">
        <f t="shared" si="0"/>
        <v/>
      </c>
    </row>
    <row r="25" spans="1:4" x14ac:dyDescent="0.25">
      <c r="A25" s="1">
        <f t="shared" si="1"/>
        <v>43604</v>
      </c>
      <c r="D25" s="8" t="str">
        <f t="shared" si="0"/>
        <v/>
      </c>
    </row>
    <row r="26" spans="1:4" x14ac:dyDescent="0.25">
      <c r="A26" s="1">
        <f t="shared" si="1"/>
        <v>43605</v>
      </c>
      <c r="D26" s="8" t="str">
        <f t="shared" si="0"/>
        <v/>
      </c>
    </row>
    <row r="27" spans="1:4" x14ac:dyDescent="0.25">
      <c r="A27" s="1">
        <f t="shared" si="1"/>
        <v>43606</v>
      </c>
      <c r="D27" s="8" t="str">
        <f t="shared" si="0"/>
        <v/>
      </c>
    </row>
    <row r="28" spans="1:4" x14ac:dyDescent="0.25">
      <c r="A28" s="1">
        <f t="shared" si="1"/>
        <v>43607</v>
      </c>
      <c r="D28" s="8" t="str">
        <f t="shared" si="0"/>
        <v/>
      </c>
    </row>
    <row r="29" spans="1:4" x14ac:dyDescent="0.25">
      <c r="A29" s="1">
        <f t="shared" si="1"/>
        <v>43608</v>
      </c>
      <c r="D29" s="8" t="str">
        <f t="shared" si="0"/>
        <v/>
      </c>
    </row>
    <row r="30" spans="1:4" x14ac:dyDescent="0.25">
      <c r="A30" s="1">
        <f t="shared" si="1"/>
        <v>43609</v>
      </c>
      <c r="D30" s="8" t="str">
        <f t="shared" si="0"/>
        <v/>
      </c>
    </row>
    <row r="31" spans="1:4" x14ac:dyDescent="0.25">
      <c r="A31" s="1">
        <f t="shared" si="1"/>
        <v>43610</v>
      </c>
      <c r="D31" s="8" t="str">
        <f t="shared" si="0"/>
        <v/>
      </c>
    </row>
    <row r="32" spans="1:4" x14ac:dyDescent="0.25">
      <c r="A32" s="1">
        <f t="shared" si="1"/>
        <v>43611</v>
      </c>
      <c r="D32" s="8" t="str">
        <f t="shared" si="0"/>
        <v/>
      </c>
    </row>
    <row r="33" spans="1:4" x14ac:dyDescent="0.25">
      <c r="A33" s="1">
        <f t="shared" si="1"/>
        <v>43612</v>
      </c>
      <c r="D33" s="8" t="str">
        <f t="shared" si="0"/>
        <v/>
      </c>
    </row>
    <row r="34" spans="1:4" x14ac:dyDescent="0.25">
      <c r="A34" s="1">
        <f t="shared" si="1"/>
        <v>43613</v>
      </c>
      <c r="D34" s="8" t="str">
        <f t="shared" si="0"/>
        <v/>
      </c>
    </row>
    <row r="35" spans="1:4" x14ac:dyDescent="0.25">
      <c r="A35" s="1">
        <f t="shared" si="1"/>
        <v>43614</v>
      </c>
      <c r="D35" s="8" t="str">
        <f t="shared" si="0"/>
        <v/>
      </c>
    </row>
    <row r="36" spans="1:4" x14ac:dyDescent="0.25">
      <c r="A36" s="1">
        <f t="shared" si="1"/>
        <v>43615</v>
      </c>
      <c r="D36" s="8" t="str">
        <f t="shared" si="0"/>
        <v/>
      </c>
    </row>
    <row r="37" spans="1:4" x14ac:dyDescent="0.25">
      <c r="A37" s="1">
        <f t="shared" si="1"/>
        <v>43616</v>
      </c>
      <c r="D37" s="8" t="str">
        <f t="shared" si="0"/>
        <v/>
      </c>
    </row>
    <row r="38" spans="1:4" x14ac:dyDescent="0.25">
      <c r="A38" s="1" t="str">
        <f t="shared" si="1"/>
        <v/>
      </c>
    </row>
    <row r="39" spans="1:4" x14ac:dyDescent="0.25">
      <c r="A39" s="1" t="str">
        <f t="shared" si="1"/>
        <v/>
      </c>
    </row>
    <row r="40" spans="1:4" x14ac:dyDescent="0.25">
      <c r="A40" s="1" t="str">
        <f t="shared" si="1"/>
        <v/>
      </c>
    </row>
    <row r="41" spans="1:4" x14ac:dyDescent="0.25">
      <c r="A41" s="1" t="str">
        <f t="shared" si="1"/>
        <v/>
      </c>
    </row>
    <row r="42" spans="1:4" x14ac:dyDescent="0.25">
      <c r="A42" s="1" t="str">
        <f t="shared" si="1"/>
        <v/>
      </c>
    </row>
    <row r="43" spans="1:4" x14ac:dyDescent="0.25">
      <c r="A43" s="1" t="str">
        <f t="shared" si="1"/>
        <v/>
      </c>
    </row>
    <row r="44" spans="1:4" x14ac:dyDescent="0.25">
      <c r="A44" s="1" t="str">
        <f t="shared" si="1"/>
        <v/>
      </c>
    </row>
    <row r="45" spans="1:4" x14ac:dyDescent="0.25">
      <c r="A45" s="1" t="str">
        <f t="shared" si="1"/>
        <v/>
      </c>
    </row>
    <row r="46" spans="1:4" x14ac:dyDescent="0.25">
      <c r="A46" s="1" t="str">
        <f t="shared" si="1"/>
        <v/>
      </c>
    </row>
    <row r="47" spans="1:4" x14ac:dyDescent="0.25">
      <c r="A47" s="1" t="str">
        <f t="shared" si="1"/>
        <v/>
      </c>
    </row>
    <row r="48" spans="1:4" x14ac:dyDescent="0.25">
      <c r="A48" s="1" t="str">
        <f t="shared" si="1"/>
        <v/>
      </c>
    </row>
    <row r="49" spans="1:1" x14ac:dyDescent="0.25">
      <c r="A49" s="1" t="str">
        <f t="shared" si="1"/>
        <v/>
      </c>
    </row>
    <row r="50" spans="1:1" x14ac:dyDescent="0.25">
      <c r="A50" s="1" t="str">
        <f t="shared" si="1"/>
        <v/>
      </c>
    </row>
    <row r="51" spans="1:1" x14ac:dyDescent="0.25">
      <c r="A51" s="1" t="str">
        <f t="shared" si="1"/>
        <v/>
      </c>
    </row>
    <row r="52" spans="1:1" x14ac:dyDescent="0.25">
      <c r="A52" s="1" t="str">
        <f t="shared" si="1"/>
        <v/>
      </c>
    </row>
    <row r="53" spans="1:1" x14ac:dyDescent="0.25">
      <c r="A53" s="1" t="str">
        <f t="shared" si="1"/>
        <v/>
      </c>
    </row>
  </sheetData>
  <mergeCells count="2">
    <mergeCell ref="E2:E3"/>
    <mergeCell ref="F2:F3"/>
  </mergeCells>
  <conditionalFormatting sqref="A7:A53">
    <cfRule type="expression" dxfId="15" priority="2">
      <formula>WEEKDAY($A7,2)&gt;5</formula>
    </cfRule>
  </conditionalFormatting>
  <conditionalFormatting sqref="A7:A53">
    <cfRule type="expression" dxfId="14" priority="1">
      <formula>COUNTIFS(JoursFériés,$A7)</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2:F46"/>
  <sheetViews>
    <sheetView workbookViewId="0">
      <selection activeCell="C14" sqref="C14"/>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IF(SUM(D7:D36)=0,"",SUM(D7:D36))</f>
        <v/>
      </c>
    </row>
    <row r="3" spans="1:6" x14ac:dyDescent="0.25">
      <c r="E3" s="17"/>
      <c r="F3" s="18"/>
    </row>
    <row r="6" spans="1:6" x14ac:dyDescent="0.25">
      <c r="B6" s="2"/>
      <c r="C6" s="2"/>
      <c r="D6" s="2"/>
      <c r="E6" s="2"/>
    </row>
    <row r="7" spans="1:6" x14ac:dyDescent="0.25">
      <c r="A7" s="1">
        <f>DATE(Accueil!I2,6,1)</f>
        <v>43617</v>
      </c>
      <c r="B7" s="7"/>
      <c r="C7" s="7"/>
      <c r="D7" s="8" t="str">
        <f>IF(OR(B7="",C7=""),"",MOD(C7-B7,1))</f>
        <v/>
      </c>
    </row>
    <row r="8" spans="1:6" x14ac:dyDescent="0.25">
      <c r="A8" s="1">
        <f>IF(A7="","",IF(MONTH(A7+1)&gt;MONTH(A7),"",A7+1))</f>
        <v>43618</v>
      </c>
      <c r="D8" s="8" t="str">
        <f t="shared" ref="D8:D36" si="0">IF(OR(B8="",C8=""),"",MOD(C8-B8,1))</f>
        <v/>
      </c>
    </row>
    <row r="9" spans="1:6" x14ac:dyDescent="0.25">
      <c r="A9" s="1">
        <f t="shared" ref="A9:A46" si="1">IF(A8="","",IF(MONTH(A8+1)&gt;MONTH(A8),"",A8+1))</f>
        <v>43619</v>
      </c>
      <c r="D9" s="8" t="str">
        <f t="shared" si="0"/>
        <v/>
      </c>
    </row>
    <row r="10" spans="1:6" x14ac:dyDescent="0.25">
      <c r="A10" s="1">
        <f t="shared" si="1"/>
        <v>43620</v>
      </c>
      <c r="D10" s="8" t="str">
        <f t="shared" si="0"/>
        <v/>
      </c>
    </row>
    <row r="11" spans="1:6" x14ac:dyDescent="0.25">
      <c r="A11" s="1">
        <f t="shared" si="1"/>
        <v>43621</v>
      </c>
      <c r="D11" s="8" t="str">
        <f t="shared" si="0"/>
        <v/>
      </c>
    </row>
    <row r="12" spans="1:6" x14ac:dyDescent="0.25">
      <c r="A12" s="1">
        <f t="shared" si="1"/>
        <v>43622</v>
      </c>
      <c r="D12" s="8" t="str">
        <f t="shared" si="0"/>
        <v/>
      </c>
    </row>
    <row r="13" spans="1:6" x14ac:dyDescent="0.25">
      <c r="A13" s="1">
        <f t="shared" si="1"/>
        <v>43623</v>
      </c>
      <c r="D13" s="8" t="str">
        <f t="shared" si="0"/>
        <v/>
      </c>
    </row>
    <row r="14" spans="1:6" x14ac:dyDescent="0.25">
      <c r="A14" s="1">
        <f t="shared" si="1"/>
        <v>43624</v>
      </c>
      <c r="D14" s="8" t="str">
        <f t="shared" si="0"/>
        <v/>
      </c>
    </row>
    <row r="15" spans="1:6" x14ac:dyDescent="0.25">
      <c r="A15" s="1">
        <f t="shared" si="1"/>
        <v>43625</v>
      </c>
      <c r="D15" s="8" t="str">
        <f t="shared" si="0"/>
        <v/>
      </c>
    </row>
    <row r="16" spans="1:6" x14ac:dyDescent="0.25">
      <c r="A16" s="1">
        <f t="shared" si="1"/>
        <v>43626</v>
      </c>
      <c r="D16" s="8" t="str">
        <f t="shared" si="0"/>
        <v/>
      </c>
    </row>
    <row r="17" spans="1:4" x14ac:dyDescent="0.25">
      <c r="A17" s="1">
        <f t="shared" si="1"/>
        <v>43627</v>
      </c>
      <c r="D17" s="8" t="str">
        <f t="shared" si="0"/>
        <v/>
      </c>
    </row>
    <row r="18" spans="1:4" x14ac:dyDescent="0.25">
      <c r="A18" s="1">
        <f t="shared" si="1"/>
        <v>43628</v>
      </c>
      <c r="D18" s="8" t="str">
        <f t="shared" si="0"/>
        <v/>
      </c>
    </row>
    <row r="19" spans="1:4" x14ac:dyDescent="0.25">
      <c r="A19" s="1">
        <f t="shared" si="1"/>
        <v>43629</v>
      </c>
      <c r="D19" s="8" t="str">
        <f t="shared" si="0"/>
        <v/>
      </c>
    </row>
    <row r="20" spans="1:4" x14ac:dyDescent="0.25">
      <c r="A20" s="1">
        <f t="shared" si="1"/>
        <v>43630</v>
      </c>
      <c r="D20" s="8" t="str">
        <f t="shared" si="0"/>
        <v/>
      </c>
    </row>
    <row r="21" spans="1:4" x14ac:dyDescent="0.25">
      <c r="A21" s="1">
        <f t="shared" si="1"/>
        <v>43631</v>
      </c>
      <c r="D21" s="8" t="str">
        <f t="shared" si="0"/>
        <v/>
      </c>
    </row>
    <row r="22" spans="1:4" x14ac:dyDescent="0.25">
      <c r="A22" s="1">
        <f t="shared" si="1"/>
        <v>43632</v>
      </c>
      <c r="D22" s="8" t="str">
        <f t="shared" si="0"/>
        <v/>
      </c>
    </row>
    <row r="23" spans="1:4" x14ac:dyDescent="0.25">
      <c r="A23" s="1">
        <f t="shared" si="1"/>
        <v>43633</v>
      </c>
      <c r="D23" s="8" t="str">
        <f t="shared" si="0"/>
        <v/>
      </c>
    </row>
    <row r="24" spans="1:4" x14ac:dyDescent="0.25">
      <c r="A24" s="1">
        <f t="shared" si="1"/>
        <v>43634</v>
      </c>
      <c r="D24" s="8" t="str">
        <f t="shared" si="0"/>
        <v/>
      </c>
    </row>
    <row r="25" spans="1:4" x14ac:dyDescent="0.25">
      <c r="A25" s="1">
        <f t="shared" si="1"/>
        <v>43635</v>
      </c>
      <c r="D25" s="8" t="str">
        <f t="shared" si="0"/>
        <v/>
      </c>
    </row>
    <row r="26" spans="1:4" x14ac:dyDescent="0.25">
      <c r="A26" s="1">
        <f t="shared" si="1"/>
        <v>43636</v>
      </c>
      <c r="D26" s="8" t="str">
        <f t="shared" si="0"/>
        <v/>
      </c>
    </row>
    <row r="27" spans="1:4" x14ac:dyDescent="0.25">
      <c r="A27" s="1">
        <f t="shared" si="1"/>
        <v>43637</v>
      </c>
      <c r="D27" s="8" t="str">
        <f t="shared" si="0"/>
        <v/>
      </c>
    </row>
    <row r="28" spans="1:4" x14ac:dyDescent="0.25">
      <c r="A28" s="1">
        <f t="shared" si="1"/>
        <v>43638</v>
      </c>
      <c r="D28" s="8" t="str">
        <f t="shared" si="0"/>
        <v/>
      </c>
    </row>
    <row r="29" spans="1:4" x14ac:dyDescent="0.25">
      <c r="A29" s="1">
        <f t="shared" si="1"/>
        <v>43639</v>
      </c>
      <c r="D29" s="8" t="str">
        <f t="shared" si="0"/>
        <v/>
      </c>
    </row>
    <row r="30" spans="1:4" x14ac:dyDescent="0.25">
      <c r="A30" s="1">
        <f t="shared" si="1"/>
        <v>43640</v>
      </c>
      <c r="D30" s="8" t="str">
        <f t="shared" si="0"/>
        <v/>
      </c>
    </row>
    <row r="31" spans="1:4" x14ac:dyDescent="0.25">
      <c r="A31" s="1">
        <f t="shared" si="1"/>
        <v>43641</v>
      </c>
      <c r="D31" s="8" t="str">
        <f t="shared" si="0"/>
        <v/>
      </c>
    </row>
    <row r="32" spans="1:4" x14ac:dyDescent="0.25">
      <c r="A32" s="1">
        <f t="shared" si="1"/>
        <v>43642</v>
      </c>
      <c r="D32" s="8" t="str">
        <f t="shared" si="0"/>
        <v/>
      </c>
    </row>
    <row r="33" spans="1:4" x14ac:dyDescent="0.25">
      <c r="A33" s="1">
        <f t="shared" si="1"/>
        <v>43643</v>
      </c>
      <c r="D33" s="8" t="str">
        <f t="shared" si="0"/>
        <v/>
      </c>
    </row>
    <row r="34" spans="1:4" x14ac:dyDescent="0.25">
      <c r="A34" s="1">
        <f t="shared" si="1"/>
        <v>43644</v>
      </c>
      <c r="D34" s="8" t="str">
        <f t="shared" si="0"/>
        <v/>
      </c>
    </row>
    <row r="35" spans="1:4" x14ac:dyDescent="0.25">
      <c r="A35" s="1">
        <f t="shared" si="1"/>
        <v>43645</v>
      </c>
      <c r="D35" s="8" t="str">
        <f t="shared" si="0"/>
        <v/>
      </c>
    </row>
    <row r="36" spans="1:4" x14ac:dyDescent="0.25">
      <c r="A36" s="1">
        <f t="shared" si="1"/>
        <v>43646</v>
      </c>
      <c r="D36" s="8" t="str">
        <f t="shared" si="0"/>
        <v/>
      </c>
    </row>
    <row r="37" spans="1:4" x14ac:dyDescent="0.25">
      <c r="A37" s="1" t="str">
        <f t="shared" si="1"/>
        <v/>
      </c>
    </row>
    <row r="38" spans="1:4" x14ac:dyDescent="0.25">
      <c r="A38" s="1" t="str">
        <f t="shared" si="1"/>
        <v/>
      </c>
    </row>
    <row r="39" spans="1:4" x14ac:dyDescent="0.25">
      <c r="A39" s="1" t="str">
        <f t="shared" si="1"/>
        <v/>
      </c>
    </row>
    <row r="40" spans="1:4" x14ac:dyDescent="0.25">
      <c r="A40" s="1" t="str">
        <f t="shared" si="1"/>
        <v/>
      </c>
    </row>
    <row r="41" spans="1:4" x14ac:dyDescent="0.25">
      <c r="A41" s="1" t="str">
        <f t="shared" si="1"/>
        <v/>
      </c>
    </row>
    <row r="42" spans="1:4" x14ac:dyDescent="0.25">
      <c r="A42" s="1" t="str">
        <f t="shared" si="1"/>
        <v/>
      </c>
    </row>
    <row r="43" spans="1:4" x14ac:dyDescent="0.25">
      <c r="A43" s="1" t="str">
        <f t="shared" si="1"/>
        <v/>
      </c>
    </row>
    <row r="44" spans="1:4" x14ac:dyDescent="0.25">
      <c r="A44" s="1" t="str">
        <f t="shared" si="1"/>
        <v/>
      </c>
    </row>
    <row r="45" spans="1:4" x14ac:dyDescent="0.25">
      <c r="A45" s="1" t="str">
        <f t="shared" si="1"/>
        <v/>
      </c>
    </row>
    <row r="46" spans="1:4" x14ac:dyDescent="0.25">
      <c r="A46" s="1" t="str">
        <f t="shared" si="1"/>
        <v/>
      </c>
    </row>
  </sheetData>
  <mergeCells count="2">
    <mergeCell ref="E2:E3"/>
    <mergeCell ref="F2:F3"/>
  </mergeCells>
  <conditionalFormatting sqref="A7:A46">
    <cfRule type="expression" dxfId="13" priority="2">
      <formula>WEEKDAY($A7,2)&gt;5</formula>
    </cfRule>
  </conditionalFormatting>
  <conditionalFormatting sqref="A7:A46">
    <cfRule type="expression" dxfId="12" priority="1">
      <formula>COUNTIFS(JoursFériés,$A7)</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F44"/>
  <sheetViews>
    <sheetView workbookViewId="0">
      <selection activeCell="C14" sqref="C14"/>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IF(SUM(D7:D37)=0,"",SUM(D7:D37))</f>
        <v/>
      </c>
    </row>
    <row r="3" spans="1:6" x14ac:dyDescent="0.25">
      <c r="E3" s="17"/>
      <c r="F3" s="18"/>
    </row>
    <row r="6" spans="1:6" x14ac:dyDescent="0.25">
      <c r="B6" s="2"/>
      <c r="C6" s="2"/>
      <c r="D6" s="2"/>
      <c r="E6" s="2"/>
    </row>
    <row r="7" spans="1:6" x14ac:dyDescent="0.25">
      <c r="A7" s="1">
        <f>DATE(Accueil!I2,7,1)</f>
        <v>43647</v>
      </c>
      <c r="B7" s="7"/>
      <c r="C7" s="7"/>
      <c r="D7" s="8" t="str">
        <f>IF(OR(B7="",C7=""),"",MOD(C7-B7,1))</f>
        <v/>
      </c>
    </row>
    <row r="8" spans="1:6" x14ac:dyDescent="0.25">
      <c r="A8" s="1">
        <f>IF(A7="","",IF(MONTH(A7+1)&gt;MONTH(A7),"",A7+1))</f>
        <v>43648</v>
      </c>
      <c r="D8" s="8" t="str">
        <f t="shared" ref="D8:D37" si="0">IF(OR(B8="",C8=""),"",MOD(C8-B8,1))</f>
        <v/>
      </c>
    </row>
    <row r="9" spans="1:6" x14ac:dyDescent="0.25">
      <c r="A9" s="1">
        <f t="shared" ref="A9:A44" si="1">IF(A8="","",IF(MONTH(A8+1)&gt;MONTH(A8),"",A8+1))</f>
        <v>43649</v>
      </c>
      <c r="D9" s="8" t="str">
        <f t="shared" si="0"/>
        <v/>
      </c>
    </row>
    <row r="10" spans="1:6" x14ac:dyDescent="0.25">
      <c r="A10" s="1">
        <f t="shared" si="1"/>
        <v>43650</v>
      </c>
      <c r="D10" s="8" t="str">
        <f t="shared" si="0"/>
        <v/>
      </c>
    </row>
    <row r="11" spans="1:6" x14ac:dyDescent="0.25">
      <c r="A11" s="1">
        <f t="shared" si="1"/>
        <v>43651</v>
      </c>
      <c r="D11" s="8" t="str">
        <f t="shared" si="0"/>
        <v/>
      </c>
    </row>
    <row r="12" spans="1:6" x14ac:dyDescent="0.25">
      <c r="A12" s="1">
        <f t="shared" si="1"/>
        <v>43652</v>
      </c>
      <c r="D12" s="8" t="str">
        <f t="shared" si="0"/>
        <v/>
      </c>
    </row>
    <row r="13" spans="1:6" x14ac:dyDescent="0.25">
      <c r="A13" s="1">
        <f t="shared" si="1"/>
        <v>43653</v>
      </c>
      <c r="D13" s="8" t="str">
        <f t="shared" si="0"/>
        <v/>
      </c>
    </row>
    <row r="14" spans="1:6" x14ac:dyDescent="0.25">
      <c r="A14" s="1">
        <f t="shared" si="1"/>
        <v>43654</v>
      </c>
      <c r="D14" s="8" t="str">
        <f t="shared" si="0"/>
        <v/>
      </c>
    </row>
    <row r="15" spans="1:6" x14ac:dyDescent="0.25">
      <c r="A15" s="1">
        <f t="shared" si="1"/>
        <v>43655</v>
      </c>
      <c r="D15" s="8" t="str">
        <f t="shared" si="0"/>
        <v/>
      </c>
    </row>
    <row r="16" spans="1:6" x14ac:dyDescent="0.25">
      <c r="A16" s="1">
        <f t="shared" si="1"/>
        <v>43656</v>
      </c>
      <c r="D16" s="8" t="str">
        <f t="shared" si="0"/>
        <v/>
      </c>
    </row>
    <row r="17" spans="1:4" x14ac:dyDescent="0.25">
      <c r="A17" s="1">
        <f t="shared" si="1"/>
        <v>43657</v>
      </c>
      <c r="D17" s="8" t="str">
        <f t="shared" si="0"/>
        <v/>
      </c>
    </row>
    <row r="18" spans="1:4" x14ac:dyDescent="0.25">
      <c r="A18" s="1">
        <f t="shared" si="1"/>
        <v>43658</v>
      </c>
      <c r="D18" s="8" t="str">
        <f t="shared" si="0"/>
        <v/>
      </c>
    </row>
    <row r="19" spans="1:4" x14ac:dyDescent="0.25">
      <c r="A19" s="1">
        <f t="shared" si="1"/>
        <v>43659</v>
      </c>
      <c r="D19" s="8" t="str">
        <f t="shared" si="0"/>
        <v/>
      </c>
    </row>
    <row r="20" spans="1:4" x14ac:dyDescent="0.25">
      <c r="A20" s="1">
        <f t="shared" si="1"/>
        <v>43660</v>
      </c>
      <c r="D20" s="8" t="str">
        <f t="shared" si="0"/>
        <v/>
      </c>
    </row>
    <row r="21" spans="1:4" x14ac:dyDescent="0.25">
      <c r="A21" s="1">
        <f t="shared" si="1"/>
        <v>43661</v>
      </c>
      <c r="D21" s="8" t="str">
        <f t="shared" si="0"/>
        <v/>
      </c>
    </row>
    <row r="22" spans="1:4" x14ac:dyDescent="0.25">
      <c r="A22" s="1">
        <f t="shared" si="1"/>
        <v>43662</v>
      </c>
      <c r="D22" s="8" t="str">
        <f t="shared" si="0"/>
        <v/>
      </c>
    </row>
    <row r="23" spans="1:4" x14ac:dyDescent="0.25">
      <c r="A23" s="1">
        <f t="shared" si="1"/>
        <v>43663</v>
      </c>
      <c r="D23" s="8" t="str">
        <f t="shared" si="0"/>
        <v/>
      </c>
    </row>
    <row r="24" spans="1:4" x14ac:dyDescent="0.25">
      <c r="A24" s="1">
        <f t="shared" si="1"/>
        <v>43664</v>
      </c>
      <c r="D24" s="8" t="str">
        <f t="shared" si="0"/>
        <v/>
      </c>
    </row>
    <row r="25" spans="1:4" x14ac:dyDescent="0.25">
      <c r="A25" s="1">
        <f t="shared" si="1"/>
        <v>43665</v>
      </c>
      <c r="D25" s="8" t="str">
        <f t="shared" si="0"/>
        <v/>
      </c>
    </row>
    <row r="26" spans="1:4" x14ac:dyDescent="0.25">
      <c r="A26" s="1">
        <f t="shared" si="1"/>
        <v>43666</v>
      </c>
      <c r="D26" s="8" t="str">
        <f t="shared" si="0"/>
        <v/>
      </c>
    </row>
    <row r="27" spans="1:4" x14ac:dyDescent="0.25">
      <c r="A27" s="1">
        <f t="shared" si="1"/>
        <v>43667</v>
      </c>
      <c r="D27" s="8" t="str">
        <f t="shared" si="0"/>
        <v/>
      </c>
    </row>
    <row r="28" spans="1:4" x14ac:dyDescent="0.25">
      <c r="A28" s="1">
        <f t="shared" si="1"/>
        <v>43668</v>
      </c>
      <c r="D28" s="8" t="str">
        <f t="shared" si="0"/>
        <v/>
      </c>
    </row>
    <row r="29" spans="1:4" x14ac:dyDescent="0.25">
      <c r="A29" s="1">
        <f t="shared" si="1"/>
        <v>43669</v>
      </c>
      <c r="D29" s="8" t="str">
        <f t="shared" si="0"/>
        <v/>
      </c>
    </row>
    <row r="30" spans="1:4" x14ac:dyDescent="0.25">
      <c r="A30" s="1">
        <f t="shared" si="1"/>
        <v>43670</v>
      </c>
      <c r="D30" s="8" t="str">
        <f t="shared" si="0"/>
        <v/>
      </c>
    </row>
    <row r="31" spans="1:4" x14ac:dyDescent="0.25">
      <c r="A31" s="1">
        <f t="shared" si="1"/>
        <v>43671</v>
      </c>
      <c r="D31" s="8" t="str">
        <f t="shared" si="0"/>
        <v/>
      </c>
    </row>
    <row r="32" spans="1:4" x14ac:dyDescent="0.25">
      <c r="A32" s="1">
        <f t="shared" si="1"/>
        <v>43672</v>
      </c>
      <c r="D32" s="8" t="str">
        <f t="shared" si="0"/>
        <v/>
      </c>
    </row>
    <row r="33" spans="1:4" x14ac:dyDescent="0.25">
      <c r="A33" s="1">
        <f t="shared" si="1"/>
        <v>43673</v>
      </c>
      <c r="D33" s="8" t="str">
        <f t="shared" si="0"/>
        <v/>
      </c>
    </row>
    <row r="34" spans="1:4" x14ac:dyDescent="0.25">
      <c r="A34" s="1">
        <f t="shared" si="1"/>
        <v>43674</v>
      </c>
      <c r="D34" s="8" t="str">
        <f t="shared" si="0"/>
        <v/>
      </c>
    </row>
    <row r="35" spans="1:4" x14ac:dyDescent="0.25">
      <c r="A35" s="1">
        <f t="shared" si="1"/>
        <v>43675</v>
      </c>
      <c r="D35" s="8" t="str">
        <f t="shared" si="0"/>
        <v/>
      </c>
    </row>
    <row r="36" spans="1:4" x14ac:dyDescent="0.25">
      <c r="A36" s="1">
        <f t="shared" si="1"/>
        <v>43676</v>
      </c>
      <c r="D36" s="8" t="str">
        <f t="shared" si="0"/>
        <v/>
      </c>
    </row>
    <row r="37" spans="1:4" x14ac:dyDescent="0.25">
      <c r="A37" s="1">
        <f t="shared" si="1"/>
        <v>43677</v>
      </c>
      <c r="D37" s="8" t="str">
        <f t="shared" si="0"/>
        <v/>
      </c>
    </row>
    <row r="38" spans="1:4" x14ac:dyDescent="0.25">
      <c r="A38" s="1" t="str">
        <f t="shared" si="1"/>
        <v/>
      </c>
    </row>
    <row r="39" spans="1:4" x14ac:dyDescent="0.25">
      <c r="A39" s="1" t="str">
        <f t="shared" si="1"/>
        <v/>
      </c>
    </row>
    <row r="40" spans="1:4" x14ac:dyDescent="0.25">
      <c r="A40" s="1" t="str">
        <f t="shared" si="1"/>
        <v/>
      </c>
    </row>
    <row r="41" spans="1:4" x14ac:dyDescent="0.25">
      <c r="A41" s="1" t="str">
        <f t="shared" si="1"/>
        <v/>
      </c>
    </row>
    <row r="42" spans="1:4" x14ac:dyDescent="0.25">
      <c r="A42" s="1" t="str">
        <f t="shared" si="1"/>
        <v/>
      </c>
    </row>
    <row r="43" spans="1:4" x14ac:dyDescent="0.25">
      <c r="A43" s="1" t="str">
        <f t="shared" si="1"/>
        <v/>
      </c>
    </row>
    <row r="44" spans="1:4" x14ac:dyDescent="0.25">
      <c r="A44" s="1" t="str">
        <f t="shared" si="1"/>
        <v/>
      </c>
    </row>
  </sheetData>
  <mergeCells count="2">
    <mergeCell ref="E2:E3"/>
    <mergeCell ref="F2:F3"/>
  </mergeCells>
  <conditionalFormatting sqref="A7:A44">
    <cfRule type="expression" dxfId="11" priority="2">
      <formula>WEEKDAY($A7,2)&gt;5</formula>
    </cfRule>
  </conditionalFormatting>
  <conditionalFormatting sqref="A7:A44">
    <cfRule type="expression" dxfId="10" priority="1">
      <formula>COUNTIFS(JoursFériés,$A7)</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2:F53"/>
  <sheetViews>
    <sheetView workbookViewId="0">
      <selection activeCell="D23" sqref="D23"/>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IF(SUM(D7:D37)=0,"",SUM(D7:D37))</f>
        <v/>
      </c>
    </row>
    <row r="3" spans="1:6" x14ac:dyDescent="0.25">
      <c r="E3" s="17"/>
      <c r="F3" s="18"/>
    </row>
    <row r="6" spans="1:6" x14ac:dyDescent="0.25">
      <c r="B6" s="2"/>
      <c r="C6" s="2"/>
      <c r="D6" s="2"/>
      <c r="E6" s="2"/>
    </row>
    <row r="7" spans="1:6" x14ac:dyDescent="0.25">
      <c r="A7" s="1">
        <f>DATE(Accueil!I2,8,1)</f>
        <v>43678</v>
      </c>
      <c r="B7" s="7"/>
      <c r="C7" s="7"/>
      <c r="D7" s="8" t="str">
        <f>IF(OR(B7="",C7=""),"",MOD(C7-B7,1))</f>
        <v/>
      </c>
    </row>
    <row r="8" spans="1:6" x14ac:dyDescent="0.25">
      <c r="A8" s="1">
        <f>IF(A7="","",IF(MONTH(A7+1)&gt;MONTH(A7),"",A7+1))</f>
        <v>43679</v>
      </c>
      <c r="D8" s="8" t="str">
        <f t="shared" ref="D8:D37" si="0">IF(OR(B8="",C8=""),"",MOD(C8-B8,1))</f>
        <v/>
      </c>
    </row>
    <row r="9" spans="1:6" x14ac:dyDescent="0.25">
      <c r="A9" s="1">
        <f t="shared" ref="A9:A53" si="1">IF(A8="","",IF(MONTH(A8+1)&gt;MONTH(A8),"",A8+1))</f>
        <v>43680</v>
      </c>
      <c r="D9" s="8" t="str">
        <f t="shared" si="0"/>
        <v/>
      </c>
    </row>
    <row r="10" spans="1:6" x14ac:dyDescent="0.25">
      <c r="A10" s="1">
        <f t="shared" si="1"/>
        <v>43681</v>
      </c>
      <c r="D10" s="8" t="str">
        <f t="shared" si="0"/>
        <v/>
      </c>
    </row>
    <row r="11" spans="1:6" x14ac:dyDescent="0.25">
      <c r="A11" s="1">
        <f t="shared" si="1"/>
        <v>43682</v>
      </c>
      <c r="D11" s="8" t="str">
        <f t="shared" si="0"/>
        <v/>
      </c>
    </row>
    <row r="12" spans="1:6" x14ac:dyDescent="0.25">
      <c r="A12" s="1">
        <f t="shared" si="1"/>
        <v>43683</v>
      </c>
      <c r="D12" s="8" t="str">
        <f t="shared" si="0"/>
        <v/>
      </c>
    </row>
    <row r="13" spans="1:6" x14ac:dyDescent="0.25">
      <c r="A13" s="1">
        <f t="shared" si="1"/>
        <v>43684</v>
      </c>
      <c r="D13" s="8" t="str">
        <f t="shared" si="0"/>
        <v/>
      </c>
    </row>
    <row r="14" spans="1:6" x14ac:dyDescent="0.25">
      <c r="A14" s="1">
        <f t="shared" si="1"/>
        <v>43685</v>
      </c>
      <c r="D14" s="8" t="str">
        <f t="shared" si="0"/>
        <v/>
      </c>
    </row>
    <row r="15" spans="1:6" x14ac:dyDescent="0.25">
      <c r="A15" s="1">
        <f t="shared" si="1"/>
        <v>43686</v>
      </c>
      <c r="D15" s="8" t="str">
        <f t="shared" si="0"/>
        <v/>
      </c>
    </row>
    <row r="16" spans="1:6" x14ac:dyDescent="0.25">
      <c r="A16" s="1">
        <f t="shared" si="1"/>
        <v>43687</v>
      </c>
      <c r="D16" s="8" t="str">
        <f t="shared" si="0"/>
        <v/>
      </c>
    </row>
    <row r="17" spans="1:4" x14ac:dyDescent="0.25">
      <c r="A17" s="1">
        <f t="shared" si="1"/>
        <v>43688</v>
      </c>
      <c r="D17" s="8" t="str">
        <f t="shared" si="0"/>
        <v/>
      </c>
    </row>
    <row r="18" spans="1:4" x14ac:dyDescent="0.25">
      <c r="A18" s="1">
        <f t="shared" si="1"/>
        <v>43689</v>
      </c>
      <c r="D18" s="8" t="str">
        <f t="shared" si="0"/>
        <v/>
      </c>
    </row>
    <row r="19" spans="1:4" x14ac:dyDescent="0.25">
      <c r="A19" s="1">
        <f t="shared" si="1"/>
        <v>43690</v>
      </c>
      <c r="D19" s="8" t="str">
        <f t="shared" si="0"/>
        <v/>
      </c>
    </row>
    <row r="20" spans="1:4" x14ac:dyDescent="0.25">
      <c r="A20" s="1">
        <f t="shared" si="1"/>
        <v>43691</v>
      </c>
      <c r="D20" s="8" t="str">
        <f t="shared" si="0"/>
        <v/>
      </c>
    </row>
    <row r="21" spans="1:4" x14ac:dyDescent="0.25">
      <c r="A21" s="1">
        <f t="shared" si="1"/>
        <v>43692</v>
      </c>
      <c r="D21" s="8" t="str">
        <f t="shared" si="0"/>
        <v/>
      </c>
    </row>
    <row r="22" spans="1:4" x14ac:dyDescent="0.25">
      <c r="A22" s="1">
        <f t="shared" si="1"/>
        <v>43693</v>
      </c>
      <c r="D22" s="8" t="str">
        <f t="shared" si="0"/>
        <v/>
      </c>
    </row>
    <row r="23" spans="1:4" x14ac:dyDescent="0.25">
      <c r="A23" s="1">
        <f t="shared" si="1"/>
        <v>43694</v>
      </c>
      <c r="D23" s="8" t="str">
        <f t="shared" si="0"/>
        <v/>
      </c>
    </row>
    <row r="24" spans="1:4" x14ac:dyDescent="0.25">
      <c r="A24" s="1">
        <f t="shared" si="1"/>
        <v>43695</v>
      </c>
      <c r="D24" s="8" t="str">
        <f t="shared" si="0"/>
        <v/>
      </c>
    </row>
    <row r="25" spans="1:4" x14ac:dyDescent="0.25">
      <c r="A25" s="1">
        <f t="shared" si="1"/>
        <v>43696</v>
      </c>
      <c r="D25" s="8" t="str">
        <f t="shared" si="0"/>
        <v/>
      </c>
    </row>
    <row r="26" spans="1:4" x14ac:dyDescent="0.25">
      <c r="A26" s="1">
        <f t="shared" si="1"/>
        <v>43697</v>
      </c>
      <c r="D26" s="8" t="str">
        <f t="shared" si="0"/>
        <v/>
      </c>
    </row>
    <row r="27" spans="1:4" x14ac:dyDescent="0.25">
      <c r="A27" s="1">
        <f t="shared" si="1"/>
        <v>43698</v>
      </c>
      <c r="D27" s="8" t="str">
        <f t="shared" si="0"/>
        <v/>
      </c>
    </row>
    <row r="28" spans="1:4" x14ac:dyDescent="0.25">
      <c r="A28" s="1">
        <f t="shared" si="1"/>
        <v>43699</v>
      </c>
      <c r="D28" s="8" t="str">
        <f t="shared" si="0"/>
        <v/>
      </c>
    </row>
    <row r="29" spans="1:4" x14ac:dyDescent="0.25">
      <c r="A29" s="1">
        <f t="shared" si="1"/>
        <v>43700</v>
      </c>
      <c r="D29" s="8" t="str">
        <f t="shared" si="0"/>
        <v/>
      </c>
    </row>
    <row r="30" spans="1:4" x14ac:dyDescent="0.25">
      <c r="A30" s="1">
        <f t="shared" si="1"/>
        <v>43701</v>
      </c>
      <c r="D30" s="8" t="str">
        <f t="shared" si="0"/>
        <v/>
      </c>
    </row>
    <row r="31" spans="1:4" x14ac:dyDescent="0.25">
      <c r="A31" s="1">
        <f t="shared" si="1"/>
        <v>43702</v>
      </c>
      <c r="D31" s="8" t="str">
        <f t="shared" si="0"/>
        <v/>
      </c>
    </row>
    <row r="32" spans="1:4" x14ac:dyDescent="0.25">
      <c r="A32" s="1">
        <f t="shared" si="1"/>
        <v>43703</v>
      </c>
      <c r="D32" s="8" t="str">
        <f t="shared" si="0"/>
        <v/>
      </c>
    </row>
    <row r="33" spans="1:4" x14ac:dyDescent="0.25">
      <c r="A33" s="1">
        <f t="shared" si="1"/>
        <v>43704</v>
      </c>
      <c r="D33" s="8" t="str">
        <f t="shared" si="0"/>
        <v/>
      </c>
    </row>
    <row r="34" spans="1:4" x14ac:dyDescent="0.25">
      <c r="A34" s="1">
        <f t="shared" si="1"/>
        <v>43705</v>
      </c>
      <c r="D34" s="8" t="str">
        <f t="shared" si="0"/>
        <v/>
      </c>
    </row>
    <row r="35" spans="1:4" x14ac:dyDescent="0.25">
      <c r="A35" s="1">
        <f t="shared" si="1"/>
        <v>43706</v>
      </c>
      <c r="D35" s="8" t="str">
        <f t="shared" si="0"/>
        <v/>
      </c>
    </row>
    <row r="36" spans="1:4" x14ac:dyDescent="0.25">
      <c r="A36" s="1">
        <f t="shared" si="1"/>
        <v>43707</v>
      </c>
      <c r="D36" s="8" t="str">
        <f t="shared" si="0"/>
        <v/>
      </c>
    </row>
    <row r="37" spans="1:4" x14ac:dyDescent="0.25">
      <c r="A37" s="1">
        <f t="shared" si="1"/>
        <v>43708</v>
      </c>
      <c r="D37" s="8" t="str">
        <f t="shared" si="0"/>
        <v/>
      </c>
    </row>
    <row r="38" spans="1:4" x14ac:dyDescent="0.25">
      <c r="A38" s="1" t="str">
        <f t="shared" si="1"/>
        <v/>
      </c>
    </row>
    <row r="39" spans="1:4" x14ac:dyDescent="0.25">
      <c r="A39" s="1" t="str">
        <f t="shared" si="1"/>
        <v/>
      </c>
    </row>
    <row r="40" spans="1:4" x14ac:dyDescent="0.25">
      <c r="A40" s="1" t="str">
        <f t="shared" si="1"/>
        <v/>
      </c>
    </row>
    <row r="41" spans="1:4" x14ac:dyDescent="0.25">
      <c r="A41" s="1" t="str">
        <f t="shared" si="1"/>
        <v/>
      </c>
    </row>
    <row r="42" spans="1:4" x14ac:dyDescent="0.25">
      <c r="A42" s="1" t="str">
        <f t="shared" si="1"/>
        <v/>
      </c>
    </row>
    <row r="43" spans="1:4" x14ac:dyDescent="0.25">
      <c r="A43" s="1" t="str">
        <f t="shared" si="1"/>
        <v/>
      </c>
    </row>
    <row r="44" spans="1:4" x14ac:dyDescent="0.25">
      <c r="A44" s="1" t="str">
        <f t="shared" si="1"/>
        <v/>
      </c>
    </row>
    <row r="45" spans="1:4" x14ac:dyDescent="0.25">
      <c r="A45" s="1" t="str">
        <f t="shared" si="1"/>
        <v/>
      </c>
    </row>
    <row r="46" spans="1:4" x14ac:dyDescent="0.25">
      <c r="A46" s="1" t="str">
        <f t="shared" si="1"/>
        <v/>
      </c>
    </row>
    <row r="47" spans="1:4" x14ac:dyDescent="0.25">
      <c r="A47" s="1" t="str">
        <f t="shared" si="1"/>
        <v/>
      </c>
    </row>
    <row r="48" spans="1:4" x14ac:dyDescent="0.25">
      <c r="A48" s="1" t="str">
        <f t="shared" si="1"/>
        <v/>
      </c>
    </row>
    <row r="49" spans="1:1" x14ac:dyDescent="0.25">
      <c r="A49" s="1" t="str">
        <f t="shared" si="1"/>
        <v/>
      </c>
    </row>
    <row r="50" spans="1:1" x14ac:dyDescent="0.25">
      <c r="A50" s="1" t="str">
        <f t="shared" si="1"/>
        <v/>
      </c>
    </row>
    <row r="51" spans="1:1" x14ac:dyDescent="0.25">
      <c r="A51" s="1" t="str">
        <f t="shared" si="1"/>
        <v/>
      </c>
    </row>
    <row r="52" spans="1:1" x14ac:dyDescent="0.25">
      <c r="A52" s="1" t="str">
        <f t="shared" si="1"/>
        <v/>
      </c>
    </row>
    <row r="53" spans="1:1" x14ac:dyDescent="0.25">
      <c r="A53" s="1" t="str">
        <f t="shared" si="1"/>
        <v/>
      </c>
    </row>
  </sheetData>
  <mergeCells count="2">
    <mergeCell ref="E2:E3"/>
    <mergeCell ref="F2:F3"/>
  </mergeCells>
  <conditionalFormatting sqref="A7:A53">
    <cfRule type="expression" dxfId="9" priority="2">
      <formula>WEEKDAY($A7,2)&gt;5</formula>
    </cfRule>
  </conditionalFormatting>
  <conditionalFormatting sqref="A7:A53">
    <cfRule type="expression" dxfId="8" priority="1">
      <formula>COUNTIFS(JoursFériés,$A7)</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2:F40"/>
  <sheetViews>
    <sheetView workbookViewId="0">
      <selection activeCell="D15" sqref="D15"/>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IF(SUM(D7:D36)=0,"",SUM(D7:D36))</f>
        <v/>
      </c>
    </row>
    <row r="3" spans="1:6" x14ac:dyDescent="0.25">
      <c r="E3" s="17"/>
      <c r="F3" s="18"/>
    </row>
    <row r="6" spans="1:6" x14ac:dyDescent="0.25">
      <c r="B6" s="2"/>
      <c r="C6" s="2"/>
      <c r="D6" s="2"/>
      <c r="E6" s="2"/>
    </row>
    <row r="7" spans="1:6" x14ac:dyDescent="0.25">
      <c r="A7" s="1">
        <f>DATE(Accueil!I2,9,1)</f>
        <v>43709</v>
      </c>
      <c r="B7" s="7"/>
      <c r="C7" s="7"/>
      <c r="D7" s="8" t="str">
        <f>IF(OR(B7="",C7=""),"",MOD(C7-B7,1))</f>
        <v/>
      </c>
    </row>
    <row r="8" spans="1:6" x14ac:dyDescent="0.25">
      <c r="A8" s="1">
        <f>IF(A7="","",IF(MONTH(A7+1)&gt;MONTH(A7),"",A7+1))</f>
        <v>43710</v>
      </c>
      <c r="D8" s="8" t="str">
        <f t="shared" ref="D8:D36" si="0">IF(OR(B8="",C8=""),"",MOD(C8-B8,1))</f>
        <v/>
      </c>
    </row>
    <row r="9" spans="1:6" x14ac:dyDescent="0.25">
      <c r="A9" s="1">
        <f t="shared" ref="A9:A40" si="1">IF(A8="","",IF(MONTH(A8+1)&gt;MONTH(A8),"",A8+1))</f>
        <v>43711</v>
      </c>
      <c r="D9" s="8" t="str">
        <f t="shared" si="0"/>
        <v/>
      </c>
    </row>
    <row r="10" spans="1:6" x14ac:dyDescent="0.25">
      <c r="A10" s="1">
        <f t="shared" si="1"/>
        <v>43712</v>
      </c>
      <c r="D10" s="8" t="str">
        <f t="shared" si="0"/>
        <v/>
      </c>
    </row>
    <row r="11" spans="1:6" x14ac:dyDescent="0.25">
      <c r="A11" s="1">
        <f t="shared" si="1"/>
        <v>43713</v>
      </c>
      <c r="D11" s="8" t="str">
        <f t="shared" si="0"/>
        <v/>
      </c>
    </row>
    <row r="12" spans="1:6" x14ac:dyDescent="0.25">
      <c r="A12" s="1">
        <f t="shared" si="1"/>
        <v>43714</v>
      </c>
      <c r="D12" s="8" t="str">
        <f t="shared" si="0"/>
        <v/>
      </c>
    </row>
    <row r="13" spans="1:6" x14ac:dyDescent="0.25">
      <c r="A13" s="1">
        <f t="shared" si="1"/>
        <v>43715</v>
      </c>
      <c r="D13" s="8" t="str">
        <f t="shared" si="0"/>
        <v/>
      </c>
    </row>
    <row r="14" spans="1:6" x14ac:dyDescent="0.25">
      <c r="A14" s="1">
        <f t="shared" si="1"/>
        <v>43716</v>
      </c>
      <c r="D14" s="8" t="str">
        <f t="shared" si="0"/>
        <v/>
      </c>
    </row>
    <row r="15" spans="1:6" x14ac:dyDescent="0.25">
      <c r="A15" s="1">
        <f t="shared" si="1"/>
        <v>43717</v>
      </c>
      <c r="D15" s="8" t="str">
        <f t="shared" si="0"/>
        <v/>
      </c>
    </row>
    <row r="16" spans="1:6" x14ac:dyDescent="0.25">
      <c r="A16" s="1">
        <f t="shared" si="1"/>
        <v>43718</v>
      </c>
      <c r="D16" s="8" t="str">
        <f t="shared" si="0"/>
        <v/>
      </c>
    </row>
    <row r="17" spans="1:4" x14ac:dyDescent="0.25">
      <c r="A17" s="1">
        <f t="shared" si="1"/>
        <v>43719</v>
      </c>
      <c r="D17" s="8" t="str">
        <f t="shared" si="0"/>
        <v/>
      </c>
    </row>
    <row r="18" spans="1:4" x14ac:dyDescent="0.25">
      <c r="A18" s="1">
        <f t="shared" si="1"/>
        <v>43720</v>
      </c>
      <c r="D18" s="8" t="str">
        <f t="shared" si="0"/>
        <v/>
      </c>
    </row>
    <row r="19" spans="1:4" x14ac:dyDescent="0.25">
      <c r="A19" s="1">
        <f t="shared" si="1"/>
        <v>43721</v>
      </c>
      <c r="D19" s="8" t="str">
        <f t="shared" si="0"/>
        <v/>
      </c>
    </row>
    <row r="20" spans="1:4" x14ac:dyDescent="0.25">
      <c r="A20" s="1">
        <f t="shared" si="1"/>
        <v>43722</v>
      </c>
      <c r="D20" s="8" t="str">
        <f t="shared" si="0"/>
        <v/>
      </c>
    </row>
    <row r="21" spans="1:4" x14ac:dyDescent="0.25">
      <c r="A21" s="1">
        <f t="shared" si="1"/>
        <v>43723</v>
      </c>
      <c r="D21" s="8" t="str">
        <f t="shared" si="0"/>
        <v/>
      </c>
    </row>
    <row r="22" spans="1:4" x14ac:dyDescent="0.25">
      <c r="A22" s="1">
        <f t="shared" si="1"/>
        <v>43724</v>
      </c>
      <c r="D22" s="8" t="str">
        <f t="shared" si="0"/>
        <v/>
      </c>
    </row>
    <row r="23" spans="1:4" x14ac:dyDescent="0.25">
      <c r="A23" s="1">
        <f t="shared" si="1"/>
        <v>43725</v>
      </c>
      <c r="D23" s="8" t="str">
        <f t="shared" si="0"/>
        <v/>
      </c>
    </row>
    <row r="24" spans="1:4" x14ac:dyDescent="0.25">
      <c r="A24" s="1">
        <f t="shared" si="1"/>
        <v>43726</v>
      </c>
      <c r="D24" s="8" t="str">
        <f t="shared" si="0"/>
        <v/>
      </c>
    </row>
    <row r="25" spans="1:4" x14ac:dyDescent="0.25">
      <c r="A25" s="1">
        <f t="shared" si="1"/>
        <v>43727</v>
      </c>
      <c r="D25" s="8" t="str">
        <f t="shared" si="0"/>
        <v/>
      </c>
    </row>
    <row r="26" spans="1:4" x14ac:dyDescent="0.25">
      <c r="A26" s="1">
        <f t="shared" si="1"/>
        <v>43728</v>
      </c>
      <c r="D26" s="8" t="str">
        <f t="shared" si="0"/>
        <v/>
      </c>
    </row>
    <row r="27" spans="1:4" x14ac:dyDescent="0.25">
      <c r="A27" s="1">
        <f t="shared" si="1"/>
        <v>43729</v>
      </c>
      <c r="D27" s="8" t="str">
        <f t="shared" si="0"/>
        <v/>
      </c>
    </row>
    <row r="28" spans="1:4" x14ac:dyDescent="0.25">
      <c r="A28" s="1">
        <f t="shared" si="1"/>
        <v>43730</v>
      </c>
      <c r="D28" s="8" t="str">
        <f t="shared" si="0"/>
        <v/>
      </c>
    </row>
    <row r="29" spans="1:4" x14ac:dyDescent="0.25">
      <c r="A29" s="1">
        <f t="shared" si="1"/>
        <v>43731</v>
      </c>
      <c r="D29" s="8" t="str">
        <f t="shared" si="0"/>
        <v/>
      </c>
    </row>
    <row r="30" spans="1:4" x14ac:dyDescent="0.25">
      <c r="A30" s="1">
        <f t="shared" si="1"/>
        <v>43732</v>
      </c>
      <c r="D30" s="8" t="str">
        <f t="shared" si="0"/>
        <v/>
      </c>
    </row>
    <row r="31" spans="1:4" x14ac:dyDescent="0.25">
      <c r="A31" s="1">
        <f t="shared" si="1"/>
        <v>43733</v>
      </c>
      <c r="D31" s="8" t="str">
        <f t="shared" si="0"/>
        <v/>
      </c>
    </row>
    <row r="32" spans="1:4" x14ac:dyDescent="0.25">
      <c r="A32" s="1">
        <f t="shared" si="1"/>
        <v>43734</v>
      </c>
      <c r="D32" s="8" t="str">
        <f t="shared" si="0"/>
        <v/>
      </c>
    </row>
    <row r="33" spans="1:4" x14ac:dyDescent="0.25">
      <c r="A33" s="1">
        <f t="shared" si="1"/>
        <v>43735</v>
      </c>
      <c r="D33" s="8" t="str">
        <f t="shared" si="0"/>
        <v/>
      </c>
    </row>
    <row r="34" spans="1:4" x14ac:dyDescent="0.25">
      <c r="A34" s="1">
        <f t="shared" si="1"/>
        <v>43736</v>
      </c>
      <c r="D34" s="8" t="str">
        <f t="shared" si="0"/>
        <v/>
      </c>
    </row>
    <row r="35" spans="1:4" x14ac:dyDescent="0.25">
      <c r="A35" s="1">
        <f t="shared" si="1"/>
        <v>43737</v>
      </c>
      <c r="D35" s="8" t="str">
        <f t="shared" si="0"/>
        <v/>
      </c>
    </row>
    <row r="36" spans="1:4" x14ac:dyDescent="0.25">
      <c r="A36" s="1">
        <f t="shared" si="1"/>
        <v>43738</v>
      </c>
      <c r="D36" s="8" t="str">
        <f t="shared" si="0"/>
        <v/>
      </c>
    </row>
    <row r="37" spans="1:4" x14ac:dyDescent="0.25">
      <c r="A37" s="1" t="str">
        <f t="shared" si="1"/>
        <v/>
      </c>
    </row>
    <row r="38" spans="1:4" x14ac:dyDescent="0.25">
      <c r="A38" s="1" t="str">
        <f t="shared" si="1"/>
        <v/>
      </c>
    </row>
    <row r="39" spans="1:4" x14ac:dyDescent="0.25">
      <c r="A39" s="1" t="str">
        <f t="shared" si="1"/>
        <v/>
      </c>
    </row>
    <row r="40" spans="1:4" x14ac:dyDescent="0.25">
      <c r="A40" s="1" t="str">
        <f t="shared" si="1"/>
        <v/>
      </c>
    </row>
  </sheetData>
  <mergeCells count="2">
    <mergeCell ref="E2:E3"/>
    <mergeCell ref="F2:F3"/>
  </mergeCells>
  <conditionalFormatting sqref="A7:A40">
    <cfRule type="expression" dxfId="7" priority="2">
      <formula>WEEKDAY($A7,2)&gt;5</formula>
    </cfRule>
  </conditionalFormatting>
  <conditionalFormatting sqref="A7:A40">
    <cfRule type="expression" dxfId="6" priority="1">
      <formula>COUNTIFS(JoursFériés,$A7)</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F48"/>
  <sheetViews>
    <sheetView workbookViewId="0">
      <selection activeCell="D23" sqref="D23"/>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IF(SUM(D7:D37)=0,"",SUM(D7:D37))</f>
        <v/>
      </c>
    </row>
    <row r="3" spans="1:6" x14ac:dyDescent="0.25">
      <c r="E3" s="17"/>
      <c r="F3" s="18"/>
    </row>
    <row r="6" spans="1:6" x14ac:dyDescent="0.25">
      <c r="B6" s="2"/>
      <c r="C6" s="2"/>
      <c r="D6" s="2"/>
      <c r="E6" s="2"/>
    </row>
    <row r="7" spans="1:6" x14ac:dyDescent="0.25">
      <c r="A7" s="1">
        <f>DATE(Accueil!I2,10,1)</f>
        <v>43739</v>
      </c>
      <c r="B7" s="7"/>
      <c r="C7" s="7"/>
      <c r="D7" s="8" t="str">
        <f>IF(OR(B7="",C7=""),"",MOD(C7-B7,1))</f>
        <v/>
      </c>
    </row>
    <row r="8" spans="1:6" x14ac:dyDescent="0.25">
      <c r="A8" s="1">
        <f>IF(A7="","",IF(MONTH(A7+1)&gt;MONTH(A7),"",A7+1))</f>
        <v>43740</v>
      </c>
      <c r="D8" s="8" t="str">
        <f t="shared" ref="D8:D37" si="0">IF(OR(B8="",C8=""),"",MOD(C8-B8,1))</f>
        <v/>
      </c>
    </row>
    <row r="9" spans="1:6" x14ac:dyDescent="0.25">
      <c r="A9" s="1">
        <f t="shared" ref="A9:A48" si="1">IF(A8="","",IF(MONTH(A8+1)&gt;MONTH(A8),"",A8+1))</f>
        <v>43741</v>
      </c>
      <c r="D9" s="8" t="str">
        <f t="shared" si="0"/>
        <v/>
      </c>
    </row>
    <row r="10" spans="1:6" x14ac:dyDescent="0.25">
      <c r="A10" s="1">
        <f t="shared" si="1"/>
        <v>43742</v>
      </c>
      <c r="D10" s="8" t="str">
        <f t="shared" si="0"/>
        <v/>
      </c>
    </row>
    <row r="11" spans="1:6" x14ac:dyDescent="0.25">
      <c r="A11" s="1">
        <f t="shared" si="1"/>
        <v>43743</v>
      </c>
      <c r="D11" s="8" t="str">
        <f t="shared" si="0"/>
        <v/>
      </c>
    </row>
    <row r="12" spans="1:6" x14ac:dyDescent="0.25">
      <c r="A12" s="1">
        <f t="shared" si="1"/>
        <v>43744</v>
      </c>
      <c r="D12" s="8" t="str">
        <f t="shared" si="0"/>
        <v/>
      </c>
    </row>
    <row r="13" spans="1:6" x14ac:dyDescent="0.25">
      <c r="A13" s="1">
        <f t="shared" si="1"/>
        <v>43745</v>
      </c>
      <c r="D13" s="8" t="str">
        <f t="shared" si="0"/>
        <v/>
      </c>
    </row>
    <row r="14" spans="1:6" x14ac:dyDescent="0.25">
      <c r="A14" s="1">
        <f t="shared" si="1"/>
        <v>43746</v>
      </c>
      <c r="D14" s="8" t="str">
        <f t="shared" si="0"/>
        <v/>
      </c>
    </row>
    <row r="15" spans="1:6" x14ac:dyDescent="0.25">
      <c r="A15" s="1">
        <f t="shared" si="1"/>
        <v>43747</v>
      </c>
      <c r="D15" s="8" t="str">
        <f t="shared" si="0"/>
        <v/>
      </c>
    </row>
    <row r="16" spans="1:6" x14ac:dyDescent="0.25">
      <c r="A16" s="1">
        <f t="shared" si="1"/>
        <v>43748</v>
      </c>
      <c r="D16" s="8" t="str">
        <f t="shared" si="0"/>
        <v/>
      </c>
    </row>
    <row r="17" spans="1:4" x14ac:dyDescent="0.25">
      <c r="A17" s="1">
        <f t="shared" si="1"/>
        <v>43749</v>
      </c>
      <c r="D17" s="8" t="str">
        <f t="shared" si="0"/>
        <v/>
      </c>
    </row>
    <row r="18" spans="1:4" x14ac:dyDescent="0.25">
      <c r="A18" s="1">
        <f t="shared" si="1"/>
        <v>43750</v>
      </c>
      <c r="D18" s="8" t="str">
        <f t="shared" si="0"/>
        <v/>
      </c>
    </row>
    <row r="19" spans="1:4" x14ac:dyDescent="0.25">
      <c r="A19" s="1">
        <f t="shared" si="1"/>
        <v>43751</v>
      </c>
      <c r="D19" s="8" t="str">
        <f t="shared" si="0"/>
        <v/>
      </c>
    </row>
    <row r="20" spans="1:4" x14ac:dyDescent="0.25">
      <c r="A20" s="1">
        <f t="shared" si="1"/>
        <v>43752</v>
      </c>
      <c r="D20" s="8" t="str">
        <f t="shared" si="0"/>
        <v/>
      </c>
    </row>
    <row r="21" spans="1:4" x14ac:dyDescent="0.25">
      <c r="A21" s="1">
        <f t="shared" si="1"/>
        <v>43753</v>
      </c>
      <c r="D21" s="8" t="str">
        <f t="shared" si="0"/>
        <v/>
      </c>
    </row>
    <row r="22" spans="1:4" x14ac:dyDescent="0.25">
      <c r="A22" s="1">
        <f t="shared" si="1"/>
        <v>43754</v>
      </c>
      <c r="D22" s="8" t="str">
        <f t="shared" si="0"/>
        <v/>
      </c>
    </row>
    <row r="23" spans="1:4" x14ac:dyDescent="0.25">
      <c r="A23" s="1">
        <f t="shared" si="1"/>
        <v>43755</v>
      </c>
      <c r="D23" s="8" t="str">
        <f t="shared" si="0"/>
        <v/>
      </c>
    </row>
    <row r="24" spans="1:4" x14ac:dyDescent="0.25">
      <c r="A24" s="1">
        <f t="shared" si="1"/>
        <v>43756</v>
      </c>
      <c r="D24" s="8" t="str">
        <f t="shared" si="0"/>
        <v/>
      </c>
    </row>
    <row r="25" spans="1:4" x14ac:dyDescent="0.25">
      <c r="A25" s="1">
        <f t="shared" si="1"/>
        <v>43757</v>
      </c>
      <c r="D25" s="8" t="str">
        <f t="shared" si="0"/>
        <v/>
      </c>
    </row>
    <row r="26" spans="1:4" x14ac:dyDescent="0.25">
      <c r="A26" s="1">
        <f t="shared" si="1"/>
        <v>43758</v>
      </c>
      <c r="D26" s="8" t="str">
        <f t="shared" si="0"/>
        <v/>
      </c>
    </row>
    <row r="27" spans="1:4" x14ac:dyDescent="0.25">
      <c r="A27" s="1">
        <f t="shared" si="1"/>
        <v>43759</v>
      </c>
      <c r="D27" s="8" t="str">
        <f t="shared" si="0"/>
        <v/>
      </c>
    </row>
    <row r="28" spans="1:4" x14ac:dyDescent="0.25">
      <c r="A28" s="1">
        <f t="shared" si="1"/>
        <v>43760</v>
      </c>
      <c r="D28" s="8" t="str">
        <f t="shared" si="0"/>
        <v/>
      </c>
    </row>
    <row r="29" spans="1:4" x14ac:dyDescent="0.25">
      <c r="A29" s="1">
        <f t="shared" si="1"/>
        <v>43761</v>
      </c>
      <c r="D29" s="8" t="str">
        <f t="shared" si="0"/>
        <v/>
      </c>
    </row>
    <row r="30" spans="1:4" x14ac:dyDescent="0.25">
      <c r="A30" s="1">
        <f t="shared" si="1"/>
        <v>43762</v>
      </c>
      <c r="D30" s="8" t="str">
        <f t="shared" si="0"/>
        <v/>
      </c>
    </row>
    <row r="31" spans="1:4" x14ac:dyDescent="0.25">
      <c r="A31" s="1">
        <f t="shared" si="1"/>
        <v>43763</v>
      </c>
      <c r="D31" s="8" t="str">
        <f t="shared" si="0"/>
        <v/>
      </c>
    </row>
    <row r="32" spans="1:4" x14ac:dyDescent="0.25">
      <c r="A32" s="1">
        <f t="shared" si="1"/>
        <v>43764</v>
      </c>
      <c r="D32" s="8" t="str">
        <f t="shared" si="0"/>
        <v/>
      </c>
    </row>
    <row r="33" spans="1:4" x14ac:dyDescent="0.25">
      <c r="A33" s="1">
        <f t="shared" si="1"/>
        <v>43765</v>
      </c>
      <c r="D33" s="8" t="str">
        <f t="shared" si="0"/>
        <v/>
      </c>
    </row>
    <row r="34" spans="1:4" x14ac:dyDescent="0.25">
      <c r="A34" s="1">
        <f t="shared" si="1"/>
        <v>43766</v>
      </c>
      <c r="D34" s="8" t="str">
        <f t="shared" si="0"/>
        <v/>
      </c>
    </row>
    <row r="35" spans="1:4" x14ac:dyDescent="0.25">
      <c r="A35" s="1">
        <f t="shared" si="1"/>
        <v>43767</v>
      </c>
      <c r="D35" s="8" t="str">
        <f t="shared" si="0"/>
        <v/>
      </c>
    </row>
    <row r="36" spans="1:4" x14ac:dyDescent="0.25">
      <c r="A36" s="1">
        <f t="shared" si="1"/>
        <v>43768</v>
      </c>
      <c r="D36" s="8" t="str">
        <f t="shared" si="0"/>
        <v/>
      </c>
    </row>
    <row r="37" spans="1:4" x14ac:dyDescent="0.25">
      <c r="A37" s="1">
        <f t="shared" si="1"/>
        <v>43769</v>
      </c>
      <c r="D37" s="8" t="str">
        <f t="shared" si="0"/>
        <v/>
      </c>
    </row>
    <row r="38" spans="1:4" x14ac:dyDescent="0.25">
      <c r="A38" s="1" t="str">
        <f t="shared" si="1"/>
        <v/>
      </c>
    </row>
    <row r="39" spans="1:4" x14ac:dyDescent="0.25">
      <c r="A39" s="1" t="str">
        <f t="shared" si="1"/>
        <v/>
      </c>
    </row>
    <row r="40" spans="1:4" x14ac:dyDescent="0.25">
      <c r="A40" s="1" t="str">
        <f t="shared" si="1"/>
        <v/>
      </c>
    </row>
    <row r="41" spans="1:4" x14ac:dyDescent="0.25">
      <c r="A41" s="1" t="str">
        <f t="shared" si="1"/>
        <v/>
      </c>
    </row>
    <row r="42" spans="1:4" x14ac:dyDescent="0.25">
      <c r="A42" s="1" t="str">
        <f t="shared" si="1"/>
        <v/>
      </c>
    </row>
    <row r="43" spans="1:4" x14ac:dyDescent="0.25">
      <c r="A43" s="1" t="str">
        <f t="shared" si="1"/>
        <v/>
      </c>
    </row>
    <row r="44" spans="1:4" x14ac:dyDescent="0.25">
      <c r="A44" s="1" t="str">
        <f t="shared" si="1"/>
        <v/>
      </c>
    </row>
    <row r="45" spans="1:4" x14ac:dyDescent="0.25">
      <c r="A45" s="1" t="str">
        <f t="shared" si="1"/>
        <v/>
      </c>
    </row>
    <row r="46" spans="1:4" x14ac:dyDescent="0.25">
      <c r="A46" s="1" t="str">
        <f t="shared" si="1"/>
        <v/>
      </c>
    </row>
    <row r="47" spans="1:4" x14ac:dyDescent="0.25">
      <c r="A47" s="1" t="str">
        <f t="shared" si="1"/>
        <v/>
      </c>
    </row>
    <row r="48" spans="1:4" x14ac:dyDescent="0.25">
      <c r="A48" s="1" t="str">
        <f t="shared" si="1"/>
        <v/>
      </c>
    </row>
  </sheetData>
  <mergeCells count="2">
    <mergeCell ref="E2:E3"/>
    <mergeCell ref="F2:F3"/>
  </mergeCells>
  <conditionalFormatting sqref="A7:A48">
    <cfRule type="expression" dxfId="5" priority="2">
      <formula>WEEKDAY($A7,2)&gt;5</formula>
    </cfRule>
  </conditionalFormatting>
  <conditionalFormatting sqref="A7:A48">
    <cfRule type="expression" dxfId="4" priority="1">
      <formula>COUNTIFS(JoursFériés,$A7)</formula>
    </cfRule>
  </conditionalFormatting>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2:F50"/>
  <sheetViews>
    <sheetView workbookViewId="0">
      <selection activeCell="C18" sqref="C18"/>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IF(SUM(D7:D36)=0,"",SUM(D7:D36))</f>
        <v/>
      </c>
    </row>
    <row r="3" spans="1:6" x14ac:dyDescent="0.25">
      <c r="E3" s="17"/>
      <c r="F3" s="18"/>
    </row>
    <row r="6" spans="1:6" x14ac:dyDescent="0.25">
      <c r="B6" s="2"/>
      <c r="C6" s="2"/>
      <c r="D6" s="2"/>
      <c r="E6" s="2"/>
    </row>
    <row r="7" spans="1:6" x14ac:dyDescent="0.25">
      <c r="A7" s="1">
        <f>DATE(Accueil!I2,11,1)</f>
        <v>43770</v>
      </c>
      <c r="B7" s="7"/>
      <c r="C7" s="7"/>
      <c r="D7" s="8" t="str">
        <f>IF(OR(B7="",C7=""),"",MOD(C7-B7,1))</f>
        <v/>
      </c>
    </row>
    <row r="8" spans="1:6" x14ac:dyDescent="0.25">
      <c r="A8" s="1">
        <f>IF(A7="","",IF(MONTH(A7+1)&gt;MONTH(A7),"",A7+1))</f>
        <v>43771</v>
      </c>
      <c r="D8" s="8" t="str">
        <f t="shared" ref="D8:D36" si="0">IF(OR(B8="",C8=""),"",MOD(C8-B8,1))</f>
        <v/>
      </c>
    </row>
    <row r="9" spans="1:6" x14ac:dyDescent="0.25">
      <c r="A9" s="1">
        <f t="shared" ref="A9:A50" si="1">IF(A8="","",IF(MONTH(A8+1)&gt;MONTH(A8),"",A8+1))</f>
        <v>43772</v>
      </c>
      <c r="D9" s="8" t="str">
        <f t="shared" si="0"/>
        <v/>
      </c>
    </row>
    <row r="10" spans="1:6" x14ac:dyDescent="0.25">
      <c r="A10" s="1">
        <f t="shared" si="1"/>
        <v>43773</v>
      </c>
      <c r="D10" s="8" t="str">
        <f t="shared" si="0"/>
        <v/>
      </c>
    </row>
    <row r="11" spans="1:6" x14ac:dyDescent="0.25">
      <c r="A11" s="1">
        <f t="shared" si="1"/>
        <v>43774</v>
      </c>
      <c r="D11" s="8" t="str">
        <f t="shared" si="0"/>
        <v/>
      </c>
    </row>
    <row r="12" spans="1:6" x14ac:dyDescent="0.25">
      <c r="A12" s="1">
        <f t="shared" si="1"/>
        <v>43775</v>
      </c>
      <c r="D12" s="8" t="str">
        <f t="shared" si="0"/>
        <v/>
      </c>
    </row>
    <row r="13" spans="1:6" x14ac:dyDescent="0.25">
      <c r="A13" s="1">
        <f t="shared" si="1"/>
        <v>43776</v>
      </c>
      <c r="D13" s="8" t="str">
        <f t="shared" si="0"/>
        <v/>
      </c>
    </row>
    <row r="14" spans="1:6" x14ac:dyDescent="0.25">
      <c r="A14" s="1">
        <f t="shared" si="1"/>
        <v>43777</v>
      </c>
      <c r="D14" s="8" t="str">
        <f t="shared" si="0"/>
        <v/>
      </c>
    </row>
    <row r="15" spans="1:6" x14ac:dyDescent="0.25">
      <c r="A15" s="1">
        <f t="shared" si="1"/>
        <v>43778</v>
      </c>
      <c r="D15" s="8" t="str">
        <f t="shared" si="0"/>
        <v/>
      </c>
    </row>
    <row r="16" spans="1:6" x14ac:dyDescent="0.25">
      <c r="A16" s="1">
        <f t="shared" si="1"/>
        <v>43779</v>
      </c>
      <c r="D16" s="8" t="str">
        <f t="shared" si="0"/>
        <v/>
      </c>
    </row>
    <row r="17" spans="1:4" x14ac:dyDescent="0.25">
      <c r="A17" s="1">
        <f t="shared" si="1"/>
        <v>43780</v>
      </c>
      <c r="D17" s="8" t="str">
        <f t="shared" si="0"/>
        <v/>
      </c>
    </row>
    <row r="18" spans="1:4" x14ac:dyDescent="0.25">
      <c r="A18" s="1">
        <f t="shared" si="1"/>
        <v>43781</v>
      </c>
      <c r="D18" s="8" t="str">
        <f t="shared" si="0"/>
        <v/>
      </c>
    </row>
    <row r="19" spans="1:4" x14ac:dyDescent="0.25">
      <c r="A19" s="1">
        <f t="shared" si="1"/>
        <v>43782</v>
      </c>
      <c r="D19" s="8" t="str">
        <f t="shared" si="0"/>
        <v/>
      </c>
    </row>
    <row r="20" spans="1:4" x14ac:dyDescent="0.25">
      <c r="A20" s="1">
        <f t="shared" si="1"/>
        <v>43783</v>
      </c>
      <c r="D20" s="8" t="str">
        <f t="shared" si="0"/>
        <v/>
      </c>
    </row>
    <row r="21" spans="1:4" x14ac:dyDescent="0.25">
      <c r="A21" s="1">
        <f t="shared" si="1"/>
        <v>43784</v>
      </c>
      <c r="D21" s="8" t="str">
        <f t="shared" si="0"/>
        <v/>
      </c>
    </row>
    <row r="22" spans="1:4" x14ac:dyDescent="0.25">
      <c r="A22" s="1">
        <f t="shared" si="1"/>
        <v>43785</v>
      </c>
      <c r="D22" s="8" t="str">
        <f t="shared" si="0"/>
        <v/>
      </c>
    </row>
    <row r="23" spans="1:4" x14ac:dyDescent="0.25">
      <c r="A23" s="1">
        <f t="shared" si="1"/>
        <v>43786</v>
      </c>
      <c r="D23" s="8" t="str">
        <f t="shared" si="0"/>
        <v/>
      </c>
    </row>
    <row r="24" spans="1:4" x14ac:dyDescent="0.25">
      <c r="A24" s="1">
        <f t="shared" si="1"/>
        <v>43787</v>
      </c>
      <c r="D24" s="8" t="str">
        <f t="shared" si="0"/>
        <v/>
      </c>
    </row>
    <row r="25" spans="1:4" x14ac:dyDescent="0.25">
      <c r="A25" s="1">
        <f t="shared" si="1"/>
        <v>43788</v>
      </c>
      <c r="D25" s="8" t="str">
        <f t="shared" si="0"/>
        <v/>
      </c>
    </row>
    <row r="26" spans="1:4" x14ac:dyDescent="0.25">
      <c r="A26" s="1">
        <f t="shared" si="1"/>
        <v>43789</v>
      </c>
      <c r="D26" s="8" t="str">
        <f t="shared" si="0"/>
        <v/>
      </c>
    </row>
    <row r="27" spans="1:4" x14ac:dyDescent="0.25">
      <c r="A27" s="1">
        <f t="shared" si="1"/>
        <v>43790</v>
      </c>
      <c r="D27" s="8" t="str">
        <f t="shared" si="0"/>
        <v/>
      </c>
    </row>
    <row r="28" spans="1:4" x14ac:dyDescent="0.25">
      <c r="A28" s="1">
        <f t="shared" si="1"/>
        <v>43791</v>
      </c>
      <c r="D28" s="8" t="str">
        <f t="shared" si="0"/>
        <v/>
      </c>
    </row>
    <row r="29" spans="1:4" x14ac:dyDescent="0.25">
      <c r="A29" s="1">
        <f t="shared" si="1"/>
        <v>43792</v>
      </c>
      <c r="D29" s="8" t="str">
        <f t="shared" si="0"/>
        <v/>
      </c>
    </row>
    <row r="30" spans="1:4" x14ac:dyDescent="0.25">
      <c r="A30" s="1">
        <f t="shared" si="1"/>
        <v>43793</v>
      </c>
      <c r="D30" s="8" t="str">
        <f t="shared" si="0"/>
        <v/>
      </c>
    </row>
    <row r="31" spans="1:4" x14ac:dyDescent="0.25">
      <c r="A31" s="1">
        <f t="shared" si="1"/>
        <v>43794</v>
      </c>
      <c r="D31" s="8" t="str">
        <f t="shared" si="0"/>
        <v/>
      </c>
    </row>
    <row r="32" spans="1:4" x14ac:dyDescent="0.25">
      <c r="A32" s="1">
        <f t="shared" si="1"/>
        <v>43795</v>
      </c>
      <c r="D32" s="8" t="str">
        <f t="shared" si="0"/>
        <v/>
      </c>
    </row>
    <row r="33" spans="1:4" x14ac:dyDescent="0.25">
      <c r="A33" s="1">
        <f t="shared" si="1"/>
        <v>43796</v>
      </c>
      <c r="D33" s="8" t="str">
        <f t="shared" si="0"/>
        <v/>
      </c>
    </row>
    <row r="34" spans="1:4" x14ac:dyDescent="0.25">
      <c r="A34" s="1">
        <f t="shared" si="1"/>
        <v>43797</v>
      </c>
      <c r="D34" s="8" t="str">
        <f t="shared" si="0"/>
        <v/>
      </c>
    </row>
    <row r="35" spans="1:4" x14ac:dyDescent="0.25">
      <c r="A35" s="1">
        <f t="shared" si="1"/>
        <v>43798</v>
      </c>
      <c r="D35" s="8" t="str">
        <f t="shared" si="0"/>
        <v/>
      </c>
    </row>
    <row r="36" spans="1:4" x14ac:dyDescent="0.25">
      <c r="A36" s="1">
        <f t="shared" si="1"/>
        <v>43799</v>
      </c>
      <c r="D36" s="8" t="str">
        <f t="shared" si="0"/>
        <v/>
      </c>
    </row>
    <row r="37" spans="1:4" x14ac:dyDescent="0.25">
      <c r="A37" s="1" t="str">
        <f t="shared" si="1"/>
        <v/>
      </c>
    </row>
    <row r="38" spans="1:4" x14ac:dyDescent="0.25">
      <c r="A38" s="1" t="str">
        <f t="shared" si="1"/>
        <v/>
      </c>
    </row>
    <row r="39" spans="1:4" x14ac:dyDescent="0.25">
      <c r="A39" s="1" t="str">
        <f t="shared" si="1"/>
        <v/>
      </c>
    </row>
    <row r="40" spans="1:4" x14ac:dyDescent="0.25">
      <c r="A40" s="1" t="str">
        <f t="shared" si="1"/>
        <v/>
      </c>
    </row>
    <row r="41" spans="1:4" x14ac:dyDescent="0.25">
      <c r="A41" s="1" t="str">
        <f t="shared" si="1"/>
        <v/>
      </c>
    </row>
    <row r="42" spans="1:4" x14ac:dyDescent="0.25">
      <c r="A42" s="1" t="str">
        <f t="shared" si="1"/>
        <v/>
      </c>
    </row>
    <row r="43" spans="1:4" x14ac:dyDescent="0.25">
      <c r="A43" s="1" t="str">
        <f t="shared" si="1"/>
        <v/>
      </c>
    </row>
    <row r="44" spans="1:4" x14ac:dyDescent="0.25">
      <c r="A44" s="1" t="str">
        <f t="shared" si="1"/>
        <v/>
      </c>
    </row>
    <row r="45" spans="1:4" x14ac:dyDescent="0.25">
      <c r="A45" s="1" t="str">
        <f t="shared" si="1"/>
        <v/>
      </c>
    </row>
    <row r="46" spans="1:4" x14ac:dyDescent="0.25">
      <c r="A46" s="1" t="str">
        <f t="shared" si="1"/>
        <v/>
      </c>
    </row>
    <row r="47" spans="1:4" x14ac:dyDescent="0.25">
      <c r="A47" s="1" t="str">
        <f t="shared" si="1"/>
        <v/>
      </c>
    </row>
    <row r="48" spans="1:4" x14ac:dyDescent="0.25">
      <c r="A48" s="1" t="str">
        <f t="shared" si="1"/>
        <v/>
      </c>
    </row>
    <row r="49" spans="1:1" x14ac:dyDescent="0.25">
      <c r="A49" s="1" t="str">
        <f t="shared" si="1"/>
        <v/>
      </c>
    </row>
    <row r="50" spans="1:1" x14ac:dyDescent="0.25">
      <c r="A50" s="1" t="str">
        <f t="shared" si="1"/>
        <v/>
      </c>
    </row>
  </sheetData>
  <mergeCells count="2">
    <mergeCell ref="E2:E3"/>
    <mergeCell ref="F2:F3"/>
  </mergeCells>
  <conditionalFormatting sqref="A7:A50">
    <cfRule type="expression" dxfId="3" priority="2">
      <formula>WEEKDAY($A7,2)&gt;5</formula>
    </cfRule>
  </conditionalFormatting>
  <conditionalFormatting sqref="A7:A50">
    <cfRule type="expression" dxfId="2" priority="1">
      <formula>COUNTIFS(JoursFériés,$A7)</formula>
    </cfRule>
  </conditionalFormatting>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F37"/>
  <sheetViews>
    <sheetView workbookViewId="0">
      <selection activeCell="D23" sqref="D23"/>
    </sheetView>
  </sheetViews>
  <sheetFormatPr baseColWidth="10" defaultRowHeight="15" x14ac:dyDescent="0.25"/>
  <cols>
    <col min="1" max="1" width="30.7109375" customWidth="1"/>
    <col min="2" max="3" width="21.7109375" customWidth="1"/>
    <col min="4" max="4" width="26.7109375" customWidth="1"/>
    <col min="5" max="5" width="63.7109375" customWidth="1"/>
  </cols>
  <sheetData>
    <row r="2" spans="1:6" x14ac:dyDescent="0.25">
      <c r="E2" s="17"/>
      <c r="F2" s="18" t="str">
        <f>IF(SUM(D7:D37)=0,"",SUM(D7:D37))</f>
        <v/>
      </c>
    </row>
    <row r="3" spans="1:6" x14ac:dyDescent="0.25">
      <c r="E3" s="17"/>
      <c r="F3" s="18"/>
    </row>
    <row r="6" spans="1:6" x14ac:dyDescent="0.25">
      <c r="B6" s="2"/>
      <c r="C6" s="2"/>
      <c r="D6" s="2"/>
      <c r="E6" s="2"/>
    </row>
    <row r="7" spans="1:6" x14ac:dyDescent="0.25">
      <c r="A7" s="1">
        <f>DATE(Accueil!I2,12,1)</f>
        <v>43800</v>
      </c>
      <c r="B7" s="7"/>
      <c r="C7" s="7"/>
      <c r="D7" s="8" t="str">
        <f>IF(OR(B7="",C7=""),"",MOD(C7-B7,1))</f>
        <v/>
      </c>
    </row>
    <row r="8" spans="1:6" x14ac:dyDescent="0.25">
      <c r="A8" s="1">
        <f>IF(A7="","",IF(MONTH(A7+1)&gt;MONTH(A7),"",A7+1))</f>
        <v>43801</v>
      </c>
      <c r="D8" s="8" t="str">
        <f t="shared" ref="D8:D37" si="0">IF(OR(B8="",C8=""),"",MOD(C8-B8,1))</f>
        <v/>
      </c>
    </row>
    <row r="9" spans="1:6" x14ac:dyDescent="0.25">
      <c r="A9" s="1">
        <f t="shared" ref="A9:A37" si="1">IF(A8="","",IF(MONTH(A8+1)&gt;MONTH(A8),"",A8+1))</f>
        <v>43802</v>
      </c>
      <c r="D9" s="8" t="str">
        <f t="shared" si="0"/>
        <v/>
      </c>
    </row>
    <row r="10" spans="1:6" x14ac:dyDescent="0.25">
      <c r="A10" s="1">
        <f t="shared" si="1"/>
        <v>43803</v>
      </c>
      <c r="D10" s="8" t="str">
        <f t="shared" si="0"/>
        <v/>
      </c>
    </row>
    <row r="11" spans="1:6" x14ac:dyDescent="0.25">
      <c r="A11" s="1">
        <f t="shared" si="1"/>
        <v>43804</v>
      </c>
      <c r="D11" s="8" t="str">
        <f t="shared" si="0"/>
        <v/>
      </c>
    </row>
    <row r="12" spans="1:6" x14ac:dyDescent="0.25">
      <c r="A12" s="1">
        <f t="shared" si="1"/>
        <v>43805</v>
      </c>
      <c r="D12" s="8" t="str">
        <f t="shared" si="0"/>
        <v/>
      </c>
    </row>
    <row r="13" spans="1:6" x14ac:dyDescent="0.25">
      <c r="A13" s="1">
        <f t="shared" si="1"/>
        <v>43806</v>
      </c>
      <c r="D13" s="8" t="str">
        <f t="shared" si="0"/>
        <v/>
      </c>
    </row>
    <row r="14" spans="1:6" x14ac:dyDescent="0.25">
      <c r="A14" s="1">
        <f t="shared" si="1"/>
        <v>43807</v>
      </c>
      <c r="D14" s="8" t="str">
        <f t="shared" si="0"/>
        <v/>
      </c>
    </row>
    <row r="15" spans="1:6" x14ac:dyDescent="0.25">
      <c r="A15" s="1">
        <f t="shared" si="1"/>
        <v>43808</v>
      </c>
      <c r="D15" s="8" t="str">
        <f t="shared" si="0"/>
        <v/>
      </c>
    </row>
    <row r="16" spans="1:6" x14ac:dyDescent="0.25">
      <c r="A16" s="1">
        <f t="shared" si="1"/>
        <v>43809</v>
      </c>
      <c r="D16" s="8" t="str">
        <f t="shared" si="0"/>
        <v/>
      </c>
    </row>
    <row r="17" spans="1:4" x14ac:dyDescent="0.25">
      <c r="A17" s="1">
        <f t="shared" si="1"/>
        <v>43810</v>
      </c>
      <c r="D17" s="8" t="str">
        <f t="shared" si="0"/>
        <v/>
      </c>
    </row>
    <row r="18" spans="1:4" x14ac:dyDescent="0.25">
      <c r="A18" s="1">
        <f t="shared" si="1"/>
        <v>43811</v>
      </c>
      <c r="D18" s="8" t="str">
        <f t="shared" si="0"/>
        <v/>
      </c>
    </row>
    <row r="19" spans="1:4" x14ac:dyDescent="0.25">
      <c r="A19" s="1">
        <f t="shared" si="1"/>
        <v>43812</v>
      </c>
      <c r="D19" s="8" t="str">
        <f t="shared" si="0"/>
        <v/>
      </c>
    </row>
    <row r="20" spans="1:4" x14ac:dyDescent="0.25">
      <c r="A20" s="1">
        <f t="shared" si="1"/>
        <v>43813</v>
      </c>
      <c r="D20" s="8" t="str">
        <f t="shared" si="0"/>
        <v/>
      </c>
    </row>
    <row r="21" spans="1:4" x14ac:dyDescent="0.25">
      <c r="A21" s="1">
        <f t="shared" si="1"/>
        <v>43814</v>
      </c>
      <c r="D21" s="8" t="str">
        <f t="shared" si="0"/>
        <v/>
      </c>
    </row>
    <row r="22" spans="1:4" x14ac:dyDescent="0.25">
      <c r="A22" s="1">
        <f t="shared" si="1"/>
        <v>43815</v>
      </c>
      <c r="D22" s="8" t="str">
        <f t="shared" si="0"/>
        <v/>
      </c>
    </row>
    <row r="23" spans="1:4" x14ac:dyDescent="0.25">
      <c r="A23" s="1">
        <f t="shared" si="1"/>
        <v>43816</v>
      </c>
      <c r="D23" s="8" t="str">
        <f t="shared" si="0"/>
        <v/>
      </c>
    </row>
    <row r="24" spans="1:4" x14ac:dyDescent="0.25">
      <c r="A24" s="1">
        <f t="shared" si="1"/>
        <v>43817</v>
      </c>
      <c r="D24" s="8" t="str">
        <f t="shared" si="0"/>
        <v/>
      </c>
    </row>
    <row r="25" spans="1:4" x14ac:dyDescent="0.25">
      <c r="A25" s="1">
        <f t="shared" si="1"/>
        <v>43818</v>
      </c>
      <c r="D25" s="8" t="str">
        <f t="shared" si="0"/>
        <v/>
      </c>
    </row>
    <row r="26" spans="1:4" x14ac:dyDescent="0.25">
      <c r="A26" s="1">
        <f t="shared" si="1"/>
        <v>43819</v>
      </c>
      <c r="D26" s="8" t="str">
        <f t="shared" si="0"/>
        <v/>
      </c>
    </row>
    <row r="27" spans="1:4" x14ac:dyDescent="0.25">
      <c r="A27" s="1">
        <f t="shared" si="1"/>
        <v>43820</v>
      </c>
      <c r="D27" s="8" t="str">
        <f t="shared" si="0"/>
        <v/>
      </c>
    </row>
    <row r="28" spans="1:4" x14ac:dyDescent="0.25">
      <c r="A28" s="1">
        <f t="shared" si="1"/>
        <v>43821</v>
      </c>
      <c r="D28" s="8" t="str">
        <f t="shared" si="0"/>
        <v/>
      </c>
    </row>
    <row r="29" spans="1:4" x14ac:dyDescent="0.25">
      <c r="A29" s="1">
        <f t="shared" si="1"/>
        <v>43822</v>
      </c>
      <c r="D29" s="8" t="str">
        <f t="shared" si="0"/>
        <v/>
      </c>
    </row>
    <row r="30" spans="1:4" x14ac:dyDescent="0.25">
      <c r="A30" s="1">
        <f t="shared" si="1"/>
        <v>43823</v>
      </c>
      <c r="D30" s="8" t="str">
        <f t="shared" si="0"/>
        <v/>
      </c>
    </row>
    <row r="31" spans="1:4" x14ac:dyDescent="0.25">
      <c r="A31" s="1">
        <f t="shared" si="1"/>
        <v>43824</v>
      </c>
      <c r="D31" s="8" t="str">
        <f t="shared" si="0"/>
        <v/>
      </c>
    </row>
    <row r="32" spans="1:4" x14ac:dyDescent="0.25">
      <c r="A32" s="1">
        <f t="shared" si="1"/>
        <v>43825</v>
      </c>
      <c r="D32" s="8" t="str">
        <f t="shared" si="0"/>
        <v/>
      </c>
    </row>
    <row r="33" spans="1:4" x14ac:dyDescent="0.25">
      <c r="A33" s="1">
        <f t="shared" si="1"/>
        <v>43826</v>
      </c>
      <c r="D33" s="8" t="str">
        <f t="shared" si="0"/>
        <v/>
      </c>
    </row>
    <row r="34" spans="1:4" x14ac:dyDescent="0.25">
      <c r="A34" s="1">
        <f t="shared" si="1"/>
        <v>43827</v>
      </c>
      <c r="D34" s="8" t="str">
        <f t="shared" si="0"/>
        <v/>
      </c>
    </row>
    <row r="35" spans="1:4" x14ac:dyDescent="0.25">
      <c r="A35" s="1">
        <f>IF(A34="","",IF(MONTH(A34+1)&gt;MONTH(A34),"",A34+1))</f>
        <v>43828</v>
      </c>
      <c r="D35" s="8" t="str">
        <f t="shared" si="0"/>
        <v/>
      </c>
    </row>
    <row r="36" spans="1:4" x14ac:dyDescent="0.25">
      <c r="A36" s="1">
        <f t="shared" si="1"/>
        <v>43829</v>
      </c>
      <c r="D36" s="8" t="str">
        <f t="shared" si="0"/>
        <v/>
      </c>
    </row>
    <row r="37" spans="1:4" x14ac:dyDescent="0.25">
      <c r="A37" s="1">
        <f t="shared" si="1"/>
        <v>43830</v>
      </c>
      <c r="D37" s="8" t="str">
        <f t="shared" si="0"/>
        <v/>
      </c>
    </row>
  </sheetData>
  <mergeCells count="2">
    <mergeCell ref="E2:E3"/>
    <mergeCell ref="F2:F3"/>
  </mergeCells>
  <conditionalFormatting sqref="A7:A37">
    <cfRule type="expression" dxfId="1" priority="2">
      <formula>WEEKDAY($A7,2)&gt;5</formula>
    </cfRule>
  </conditionalFormatting>
  <conditionalFormatting sqref="A7:A37">
    <cfRule type="expression" dxfId="0" priority="1">
      <formula>COUNTIFS(JoursFériés,$A7)</formula>
    </cfRule>
  </conditionalFormatting>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7"/>
  <sheetViews>
    <sheetView workbookViewId="0">
      <selection activeCell="G20" sqref="G20"/>
    </sheetView>
  </sheetViews>
  <sheetFormatPr baseColWidth="10" defaultRowHeight="15" x14ac:dyDescent="0.25"/>
  <cols>
    <col min="1" max="1" width="34.42578125" customWidth="1"/>
    <col min="2" max="2" width="25.5703125" bestFit="1" customWidth="1"/>
  </cols>
  <sheetData>
    <row r="3" spans="1:2" x14ac:dyDescent="0.25">
      <c r="A3" s="3" t="s">
        <v>0</v>
      </c>
      <c r="B3" s="4">
        <f>DATE(Accueil!I2,1,1)</f>
        <v>43466</v>
      </c>
    </row>
    <row r="4" spans="1:2" x14ac:dyDescent="0.25">
      <c r="A4" s="3" t="s">
        <v>1</v>
      </c>
      <c r="B4" s="4">
        <f>FLOOR(DAY(MINUTE(Accueil!I2/38)/2+56)&amp;"/5/"&amp;Accueil!I2,7)-34</f>
        <v>43576</v>
      </c>
    </row>
    <row r="5" spans="1:2" x14ac:dyDescent="0.25">
      <c r="A5" s="3" t="s">
        <v>2</v>
      </c>
      <c r="B5" s="4">
        <f>B4+1</f>
        <v>43577</v>
      </c>
    </row>
    <row r="6" spans="1:2" x14ac:dyDescent="0.25">
      <c r="A6" s="3" t="s">
        <v>3</v>
      </c>
      <c r="B6" s="4">
        <f>DATE(Accueil!I2,5,1)</f>
        <v>43586</v>
      </c>
    </row>
    <row r="7" spans="1:2" x14ac:dyDescent="0.25">
      <c r="A7" s="3" t="s">
        <v>4</v>
      </c>
      <c r="B7" s="4">
        <f>DATE(Accueil!I2,5,8)</f>
        <v>43593</v>
      </c>
    </row>
    <row r="8" spans="1:2" x14ac:dyDescent="0.25">
      <c r="A8" s="3" t="s">
        <v>5</v>
      </c>
      <c r="B8" s="4">
        <f>B4+39</f>
        <v>43615</v>
      </c>
    </row>
    <row r="9" spans="1:2" x14ac:dyDescent="0.25">
      <c r="A9" s="3" t="s">
        <v>6</v>
      </c>
      <c r="B9" s="4">
        <f>B4+49</f>
        <v>43625</v>
      </c>
    </row>
    <row r="10" spans="1:2" x14ac:dyDescent="0.25">
      <c r="A10" s="3" t="s">
        <v>7</v>
      </c>
      <c r="B10" s="4">
        <f>B4+50</f>
        <v>43626</v>
      </c>
    </row>
    <row r="11" spans="1:2" x14ac:dyDescent="0.25">
      <c r="A11" s="3" t="s">
        <v>8</v>
      </c>
      <c r="B11" s="4">
        <f>DATE(Accueil!I2,7,14)</f>
        <v>43660</v>
      </c>
    </row>
    <row r="12" spans="1:2" x14ac:dyDescent="0.25">
      <c r="A12" s="3" t="s">
        <v>9</v>
      </c>
      <c r="B12" s="4">
        <f>DATE(Accueil!I2,8,15)</f>
        <v>43692</v>
      </c>
    </row>
    <row r="13" spans="1:2" x14ac:dyDescent="0.25">
      <c r="A13" s="3" t="s">
        <v>10</v>
      </c>
      <c r="B13" s="4">
        <f>DATE(Accueil!I2,11,1)</f>
        <v>43770</v>
      </c>
    </row>
    <row r="14" spans="1:2" x14ac:dyDescent="0.25">
      <c r="A14" s="3" t="s">
        <v>11</v>
      </c>
      <c r="B14" s="4">
        <f>DATE(Accueil!I2,11,11)</f>
        <v>43780</v>
      </c>
    </row>
    <row r="15" spans="1:2" x14ac:dyDescent="0.25">
      <c r="A15" s="3" t="s">
        <v>12</v>
      </c>
      <c r="B15" s="4">
        <f>DATE(Accueil!I2,12,25)</f>
        <v>43824</v>
      </c>
    </row>
    <row r="16" spans="1:2" x14ac:dyDescent="0.25">
      <c r="A16" s="3" t="s">
        <v>29</v>
      </c>
      <c r="B16" s="4">
        <f>B4-2</f>
        <v>43574</v>
      </c>
    </row>
    <row r="17" spans="1:2" x14ac:dyDescent="0.25">
      <c r="A17" s="3" t="s">
        <v>30</v>
      </c>
      <c r="B17" s="4">
        <f>DATE(Accueil!I2,12,26)</f>
        <v>43825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1</vt:i4>
      </vt:variant>
    </vt:vector>
  </HeadingPairs>
  <TitlesOfParts>
    <vt:vector size="16" baseType="lpstr">
      <vt:lpstr>Notes</vt:lpstr>
      <vt:lpstr>Accueil</vt:lpstr>
      <vt:lpstr>Janvier</vt:lpstr>
      <vt:lpstr>février</vt:lpstr>
      <vt:lpstr>mars</vt:lpstr>
      <vt:lpstr>avril</vt:lpstr>
      <vt:lpstr>mai</vt:lpstr>
      <vt:lpstr>juin</vt:lpstr>
      <vt:lpstr>juillet</vt:lpstr>
      <vt:lpstr>aout</vt:lpstr>
      <vt:lpstr>septembre</vt:lpstr>
      <vt:lpstr>octobre</vt:lpstr>
      <vt:lpstr>novembre</vt:lpstr>
      <vt:lpstr>Décembre</vt:lpstr>
      <vt:lpstr>Jours Férié</vt:lpstr>
      <vt:lpstr>JoursFériés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Jarod</dc:creator>
  <cp:lastModifiedBy>Jarod</cp:lastModifiedBy>
  <dcterms:created xsi:type="dcterms:W3CDTF">2018-12-26T07:07:50Z</dcterms:created>
  <dcterms:modified xsi:type="dcterms:W3CDTF">2018-12-28T08:08:42Z</dcterms:modified>
</cp:coreProperties>
</file>