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 tabRatio="649"/>
  </bookViews>
  <sheets>
    <sheet name="Feuil1" sheetId="1" r:id="rId1"/>
    <sheet name="Feuil2" sheetId="3" r:id="rId2"/>
  </sheets>
  <definedNames>
    <definedName name="_xlnm._FilterDatabase" localSheetId="1" hidden="1">Feuil2!$A$1:$J$416</definedName>
  </definedNames>
  <calcPr calcId="125725"/>
</workbook>
</file>

<file path=xl/calcChain.xml><?xml version="1.0" encoding="utf-8"?>
<calcChain xmlns="http://schemas.openxmlformats.org/spreadsheetml/2006/main">
  <c r="D2" i="1"/>
  <c r="E12"/>
  <c r="E13"/>
  <c r="E14"/>
  <c r="E15"/>
  <c r="E16"/>
  <c r="E17"/>
  <c r="E18"/>
  <c r="E19"/>
  <c r="E20"/>
  <c r="E22"/>
  <c r="E23"/>
  <c r="E24"/>
  <c r="E25"/>
  <c r="E26"/>
  <c r="E27"/>
  <c r="E28"/>
  <c r="E29"/>
  <c r="E30"/>
  <c r="E31"/>
  <c r="E32"/>
  <c r="E33"/>
  <c r="E35"/>
  <c r="E36"/>
  <c r="E37"/>
  <c r="E38"/>
  <c r="E39"/>
  <c r="E40"/>
  <c r="E41"/>
  <c r="E42"/>
  <c r="E44"/>
  <c r="E45"/>
  <c r="E46"/>
  <c r="E47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5"/>
  <c r="E76"/>
  <c r="E78"/>
  <c r="E79"/>
  <c r="E80"/>
  <c r="E81"/>
  <c r="E82"/>
  <c r="E83"/>
  <c r="E84"/>
  <c r="E85"/>
  <c r="E87"/>
  <c r="E88"/>
  <c r="E90"/>
  <c r="E91"/>
  <c r="E92"/>
  <c r="E93"/>
  <c r="E95"/>
  <c r="E96"/>
  <c r="E97"/>
  <c r="E98"/>
  <c r="E101"/>
  <c r="E103"/>
  <c r="E106"/>
  <c r="E107"/>
  <c r="E110"/>
  <c r="E111"/>
  <c r="E112"/>
  <c r="E113"/>
  <c r="E114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5"/>
  <c r="E246"/>
  <c r="E247"/>
  <c r="E248"/>
  <c r="E249"/>
  <c r="E250"/>
  <c r="E251"/>
  <c r="E252"/>
  <c r="E253"/>
  <c r="E254"/>
  <c r="E255"/>
  <c r="E257"/>
  <c r="E258"/>
  <c r="E259"/>
  <c r="E261"/>
  <c r="E262"/>
  <c r="E263"/>
  <c r="E265"/>
  <c r="E267"/>
  <c r="E268"/>
  <c r="E269"/>
  <c r="E270"/>
  <c r="E271"/>
  <c r="E272"/>
  <c r="E273"/>
  <c r="E274"/>
  <c r="E275"/>
  <c r="E276"/>
  <c r="E277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7"/>
  <c r="E368"/>
  <c r="E369"/>
  <c r="E370"/>
  <c r="E371"/>
  <c r="E372"/>
  <c r="E374"/>
  <c r="E375"/>
  <c r="E377"/>
  <c r="E378"/>
  <c r="E379"/>
  <c r="E380"/>
  <c r="E381"/>
  <c r="E382"/>
  <c r="E383"/>
  <c r="E384"/>
  <c r="E385"/>
  <c r="E386"/>
  <c r="E387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9"/>
  <c r="E410"/>
  <c r="E411"/>
  <c r="E412"/>
  <c r="E414"/>
  <c r="E415"/>
  <c r="E416"/>
  <c r="E3"/>
  <c r="E4"/>
  <c r="E5"/>
  <c r="E6"/>
  <c r="E7"/>
  <c r="E8"/>
  <c r="E9"/>
  <c r="E10"/>
  <c r="E11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"/>
  <c r="D3"/>
  <c r="D5"/>
  <c r="D6"/>
  <c r="D7"/>
  <c r="D8"/>
  <c r="D9"/>
  <c r="E2"/>
  <c r="E413" i="3"/>
  <c r="E413" i="1" s="1"/>
  <c r="E408" i="3"/>
  <c r="E408" i="1" s="1"/>
  <c r="E388" i="3"/>
  <c r="E388" i="1" s="1"/>
  <c r="E387" i="3"/>
  <c r="E383"/>
  <c r="E376"/>
  <c r="E376" i="1" s="1"/>
  <c r="E373" i="3"/>
  <c r="E373" i="1" s="1"/>
  <c r="E366" i="3"/>
  <c r="E366" i="1" s="1"/>
  <c r="E365" i="3"/>
  <c r="E365" i="1" s="1"/>
  <c r="E278" i="3"/>
  <c r="E278" i="1" s="1"/>
  <c r="E266" i="3"/>
  <c r="E266" i="1" s="1"/>
  <c r="E264" i="3"/>
  <c r="E264" i="1" s="1"/>
  <c r="E260" i="3"/>
  <c r="E260" i="1" s="1"/>
  <c r="E259" i="3"/>
  <c r="E256"/>
  <c r="E256" i="1" s="1"/>
  <c r="E255" i="3"/>
  <c r="E244"/>
  <c r="E244" i="1" s="1"/>
  <c r="E235" i="3"/>
  <c r="E222"/>
  <c r="E222" i="1" s="1"/>
  <c r="E221" i="3"/>
  <c r="E198"/>
  <c r="E198" i="1" s="1"/>
  <c r="E178" i="3"/>
  <c r="E178" i="1" s="1"/>
  <c r="E177" i="3"/>
  <c r="E177" i="1" s="1"/>
  <c r="E147" i="3"/>
  <c r="E141"/>
  <c r="E141" i="1" s="1"/>
  <c r="E123" i="3"/>
  <c r="E115"/>
  <c r="E115" i="1" s="1"/>
  <c r="E109" i="3"/>
  <c r="E109" i="1" s="1"/>
  <c r="E108" i="3"/>
  <c r="E108" i="1" s="1"/>
  <c r="E107" i="3"/>
  <c r="E105"/>
  <c r="E105" i="1" s="1"/>
  <c r="E104" i="3"/>
  <c r="E104" i="1" s="1"/>
  <c r="E102" i="3"/>
  <c r="E102" i="1" s="1"/>
  <c r="E100" i="3"/>
  <c r="E100" i="1" s="1"/>
  <c r="E99" i="3"/>
  <c r="E99" i="1" s="1"/>
  <c r="E94" i="3"/>
  <c r="E94" i="1" s="1"/>
  <c r="E89" i="3"/>
  <c r="E89" i="1" s="1"/>
  <c r="E87" i="3"/>
  <c r="E86"/>
  <c r="E86" i="1" s="1"/>
  <c r="E77" i="3"/>
  <c r="E77" i="1" s="1"/>
  <c r="E74" i="3"/>
  <c r="E74" i="1" s="1"/>
  <c r="E48" i="3"/>
  <c r="E48" i="1" s="1"/>
  <c r="E43" i="3"/>
  <c r="E43" i="1" s="1"/>
  <c r="E34" i="3"/>
  <c r="E34" i="1" s="1"/>
  <c r="E21" i="3"/>
  <c r="E21" i="1" s="1"/>
  <c r="C256"/>
  <c r="C259"/>
  <c r="C387"/>
  <c r="C77"/>
  <c r="C413"/>
  <c r="C408"/>
  <c r="C198"/>
  <c r="C255"/>
  <c r="C388"/>
  <c r="C115"/>
  <c r="C102"/>
  <c r="C100"/>
  <c r="C99"/>
  <c r="C94"/>
  <c r="C89"/>
  <c r="C74"/>
  <c r="C34"/>
  <c r="C373"/>
  <c r="C383"/>
  <c r="C108"/>
  <c r="C107"/>
  <c r="C376"/>
  <c r="C147"/>
  <c r="C266"/>
  <c r="C264"/>
  <c r="C366"/>
  <c r="C365"/>
  <c r="C105"/>
  <c r="C177"/>
  <c r="C178"/>
  <c r="C104"/>
  <c r="C278"/>
  <c r="C21"/>
  <c r="C123"/>
  <c r="C109"/>
  <c r="C87"/>
  <c r="C86"/>
  <c r="C48"/>
  <c r="C43"/>
  <c r="C260" l="1"/>
  <c r="C244"/>
  <c r="C235"/>
  <c r="C222"/>
  <c r="C221"/>
  <c r="C141"/>
</calcChain>
</file>

<file path=xl/sharedStrings.xml><?xml version="1.0" encoding="utf-8"?>
<sst xmlns="http://schemas.openxmlformats.org/spreadsheetml/2006/main" count="1763" uniqueCount="630">
  <si>
    <t>libellés</t>
  </si>
  <si>
    <t>Réf</t>
  </si>
  <si>
    <t xml:space="preserve">Marque </t>
  </si>
  <si>
    <t>LAMPE 57W</t>
  </si>
  <si>
    <t xml:space="preserve">RADIUM </t>
  </si>
  <si>
    <t>LAMPE 20W</t>
  </si>
  <si>
    <t xml:space="preserve">LAMPE 60W </t>
  </si>
  <si>
    <t xml:space="preserve">LAMPE 18W </t>
  </si>
  <si>
    <t>ORBITEC</t>
  </si>
  <si>
    <t>LAMPE DESIGNATION SIGNAL LAMPS</t>
  </si>
  <si>
    <t>VISIONEL-EL</t>
  </si>
  <si>
    <t>Allumage instantané 230V</t>
  </si>
  <si>
    <t xml:space="preserve">850 LUMEN HALOGEN 2000h </t>
  </si>
  <si>
    <t>GE</t>
  </si>
  <si>
    <t xml:space="preserve">LAMPE 40W </t>
  </si>
  <si>
    <t>LAMPE 230V 60W</t>
  </si>
  <si>
    <t xml:space="preserve">DR FISHER </t>
  </si>
  <si>
    <t xml:space="preserve">LAMPE 70W </t>
  </si>
  <si>
    <t xml:space="preserve">LITED </t>
  </si>
  <si>
    <t>SPOT PRO LAMPE LED 7W</t>
  </si>
  <si>
    <t>SPOT PRO LAMPE LED 5W</t>
  </si>
  <si>
    <t>SPOT 50W 12V</t>
  </si>
  <si>
    <t xml:space="preserve">SPOT 30W </t>
  </si>
  <si>
    <t xml:space="preserve">LAMPE LONGUE  26W </t>
  </si>
  <si>
    <t xml:space="preserve">SPOT 35W </t>
  </si>
  <si>
    <t xml:space="preserve">SAMSUNG </t>
  </si>
  <si>
    <t>LED 12W 220/240V</t>
  </si>
  <si>
    <t>DETECTEUR DE MOUVEMENTS</t>
  </si>
  <si>
    <t>SPECTRA</t>
  </si>
  <si>
    <t xml:space="preserve">DETECTEUR DE FUMEE </t>
  </si>
  <si>
    <t xml:space="preserve">VIGITECH </t>
  </si>
  <si>
    <t>MV1</t>
  </si>
  <si>
    <t xml:space="preserve">DEIMOS </t>
  </si>
  <si>
    <t>99011FC16</t>
  </si>
  <si>
    <t>LINOLITE</t>
  </si>
  <si>
    <t xml:space="preserve">RESISTEX </t>
  </si>
  <si>
    <t xml:space="preserve">BOUCHON PLASTIQUE POUR MAT </t>
  </si>
  <si>
    <t>DIA</t>
  </si>
  <si>
    <t>SUPPORT 2/7237</t>
  </si>
  <si>
    <t xml:space="preserve">BASOR </t>
  </si>
  <si>
    <t>OPL/028451</t>
  </si>
  <si>
    <t xml:space="preserve">ECLISSE RASSEMBLE </t>
  </si>
  <si>
    <t xml:space="preserve">CHEMIN DE CABLE EN T </t>
  </si>
  <si>
    <t xml:space="preserve">CONSOLE PETITE </t>
  </si>
  <si>
    <r>
      <t xml:space="preserve">CONSOLE </t>
    </r>
    <r>
      <rPr>
        <sz val="11"/>
        <color theme="1"/>
        <rFont val="Calibri"/>
        <family val="2"/>
      </rPr>
      <t>Π</t>
    </r>
  </si>
  <si>
    <r>
      <t xml:space="preserve">CONSOLE </t>
    </r>
    <r>
      <rPr>
        <sz val="11"/>
        <color theme="1"/>
        <rFont val="Calibri"/>
        <family val="2"/>
      </rPr>
      <t>Γ</t>
    </r>
  </si>
  <si>
    <t>BASQUE ENCASTREMENT LUMINIARE</t>
  </si>
  <si>
    <t xml:space="preserve">COMPTEUR ELECTRIQUE MONOPHASE 32A </t>
  </si>
  <si>
    <t xml:space="preserve">POLIER </t>
  </si>
  <si>
    <t>MM32L</t>
  </si>
  <si>
    <t xml:space="preserve">LAMPE NL-T5 14W/840 BONALUX WHITE "1200 lm" 16kwh/1000h </t>
  </si>
  <si>
    <t xml:space="preserve">LAMPE NL-T5 14W/840 BONALUX WHITE "1350 lm" 16kwh/1000h </t>
  </si>
  <si>
    <t xml:space="preserve">FUSIBLE 20A A VOYANT </t>
  </si>
  <si>
    <t>IEC 60269</t>
  </si>
  <si>
    <t>LAMPE SPECTALUX 18W/840 NL-T8 36W/840</t>
  </si>
  <si>
    <t xml:space="preserve">RAMPE LUMINAIRE </t>
  </si>
  <si>
    <t xml:space="preserve">BAQUE LUMINAIRE </t>
  </si>
  <si>
    <t xml:space="preserve">PRISE DE COURANT 2P+T </t>
  </si>
  <si>
    <t>MUREVA</t>
  </si>
  <si>
    <t>ENN 34030</t>
  </si>
  <si>
    <t>AMPLIFICATEUR DE MAT + ALIMENTATION 2 SORTIES 24V</t>
  </si>
  <si>
    <t>EVICOM</t>
  </si>
  <si>
    <t xml:space="preserve">COUPLEUR EXTERIEUR MIX EXT TV/SAT </t>
  </si>
  <si>
    <t xml:space="preserve">CAHORS </t>
  </si>
  <si>
    <t xml:space="preserve">TONNA </t>
  </si>
  <si>
    <t xml:space="preserve">DISTIBUTEUR 4 VOIES INTERPHONE </t>
  </si>
  <si>
    <t xml:space="preserve">TETE UNIVERSEL </t>
  </si>
  <si>
    <t xml:space="preserve">COMELIT </t>
  </si>
  <si>
    <t xml:space="preserve">TRANSFORMATEUR 33V </t>
  </si>
  <si>
    <t xml:space="preserve">BAQUE ENCASTREMENT INTERPHONE </t>
  </si>
  <si>
    <t xml:space="preserve">INTERPHONE </t>
  </si>
  <si>
    <t xml:space="preserve">INTERPHONE VISIO </t>
  </si>
  <si>
    <t xml:space="preserve">loft by FERMAX </t>
  </si>
  <si>
    <t>PLATINE DE RUE PIC  V1.1</t>
  </si>
  <si>
    <t>PIC 5</t>
  </si>
  <si>
    <t xml:space="preserve">KIT RUBAN LUMINAIRE A LED </t>
  </si>
  <si>
    <t xml:space="preserve">TOULUM </t>
  </si>
  <si>
    <t>SLK1RVB</t>
  </si>
  <si>
    <t xml:space="preserve">213G </t>
  </si>
  <si>
    <t>INTERPHONE VISIO GENIUS</t>
  </si>
  <si>
    <t>CORDON RJ45 CATEGORIE 5E</t>
  </si>
  <si>
    <t xml:space="preserve">COMMANDE DE MOTORISATION PORTE </t>
  </si>
  <si>
    <t xml:space="preserve">KONTROLLZETTEL </t>
  </si>
  <si>
    <t xml:space="preserve">TELEVES </t>
  </si>
  <si>
    <t xml:space="preserve">TRANSFO 12V </t>
  </si>
  <si>
    <t>BOITE PLEXO 80X80</t>
  </si>
  <si>
    <t>EURO'OHM</t>
  </si>
  <si>
    <t>BOITE PLEXO 105X105</t>
  </si>
  <si>
    <t xml:space="preserve">HALERS lighting DLP 60WW HALERS H2 PRO FAISCEAU 60° LED </t>
  </si>
  <si>
    <t xml:space="preserve">LUXEON </t>
  </si>
  <si>
    <t xml:space="preserve">ROUGE ALARME </t>
  </si>
  <si>
    <t xml:space="preserve">DM1 CONTACT </t>
  </si>
  <si>
    <t>4710R1</t>
  </si>
  <si>
    <t xml:space="preserve">DM MEMBRANE SANS VOYANT </t>
  </si>
  <si>
    <t xml:space="preserve">NUGELEC </t>
  </si>
  <si>
    <t>NUG30316</t>
  </si>
  <si>
    <t>MDS300</t>
  </si>
  <si>
    <t xml:space="preserve">BOITE DE BANCHE </t>
  </si>
  <si>
    <t xml:space="preserve">LUMINAIRE + AMPOULE </t>
  </si>
  <si>
    <t xml:space="preserve">ARKOS LIGHT </t>
  </si>
  <si>
    <t xml:space="preserve">DOUILLE +FICHE DCL </t>
  </si>
  <si>
    <t>CAPRI</t>
  </si>
  <si>
    <t xml:space="preserve">FICHE DCL/ DOUILLE E27 + FICHE MALE DCL </t>
  </si>
  <si>
    <t xml:space="preserve">DOUILLES </t>
  </si>
  <si>
    <t xml:space="preserve">PITONS+ETRIERS </t>
  </si>
  <si>
    <t xml:space="preserve">CAPRI </t>
  </si>
  <si>
    <t xml:space="preserve">SCHNEIDER </t>
  </si>
  <si>
    <t>IMT35038</t>
  </si>
  <si>
    <t>IMT35036</t>
  </si>
  <si>
    <t>IMT35037</t>
  </si>
  <si>
    <t xml:space="preserve">ANNEAU TOURNANT A VIS </t>
  </si>
  <si>
    <t>CAP8503060</t>
  </si>
  <si>
    <t xml:space="preserve">COUVERCLE DE BANCHE </t>
  </si>
  <si>
    <t xml:space="preserve">PITON ISOLE DE SUSPENSION L=145 </t>
  </si>
  <si>
    <t xml:space="preserve">CAPRICE </t>
  </si>
  <si>
    <t>CAP710199</t>
  </si>
  <si>
    <t xml:space="preserve">DAC PLASTIQUE + CROCHET </t>
  </si>
  <si>
    <t>DOUILLE B22+COIFFE SERRE-FIL</t>
  </si>
  <si>
    <t xml:space="preserve">LEBENOID </t>
  </si>
  <si>
    <t xml:space="preserve">DOUILLE DCL B22-75W MAXI AVEC FICHE 2P+T RECCUPERABLE </t>
  </si>
  <si>
    <r>
      <t xml:space="preserve">APPLIQUE DOUBLE </t>
    </r>
    <r>
      <rPr>
        <sz val="11"/>
        <color theme="1"/>
        <rFont val="Calibri"/>
        <family val="2"/>
      </rPr>
      <t xml:space="preserve">Ø40 DCL DOUILLE+FICHE </t>
    </r>
  </si>
  <si>
    <t xml:space="preserve">DIVERS </t>
  </si>
  <si>
    <t xml:space="preserve">DISTANCIER 85X100 </t>
  </si>
  <si>
    <t>CAP853360</t>
  </si>
  <si>
    <t>S520214</t>
  </si>
  <si>
    <t xml:space="preserve">INTERRUPTEUR VA ET VIENT 10A </t>
  </si>
  <si>
    <t>S520204</t>
  </si>
  <si>
    <t xml:space="preserve">PC 2P+T à CONNEXION AUTOMATIQUE </t>
  </si>
  <si>
    <t>S520059</t>
  </si>
  <si>
    <t xml:space="preserve">PC PLEXO 2P+T NF GRIS </t>
  </si>
  <si>
    <t>ENN36030</t>
  </si>
  <si>
    <t>ENN47992</t>
  </si>
  <si>
    <t>BOITE DE DERIVATION 240X190</t>
  </si>
  <si>
    <t>BOITE DE DERIVATION COUPE FEU 105X105</t>
  </si>
  <si>
    <t>COLLIER D'INSTALLATION NOIR MUREVA 370X9</t>
  </si>
  <si>
    <t>ENN47962</t>
  </si>
  <si>
    <t xml:space="preserve">BLOC LUMINOX </t>
  </si>
  <si>
    <t xml:space="preserve">COOPER </t>
  </si>
  <si>
    <t>LUM10102</t>
  </si>
  <si>
    <t xml:space="preserve">CHEVILLE LAITON M6 </t>
  </si>
  <si>
    <t xml:space="preserve">BIZ LINE </t>
  </si>
  <si>
    <t xml:space="preserve">LIGHT 1 MAX E27 100W </t>
  </si>
  <si>
    <t xml:space="preserve">POT DE CENTRE </t>
  </si>
  <si>
    <t>4557TRNE</t>
  </si>
  <si>
    <t xml:space="preserve">BAGUE </t>
  </si>
  <si>
    <t>COLLIER D'INSTALLATION ENN47942 MUREVA 194X9</t>
  </si>
  <si>
    <t>ENN47942</t>
  </si>
  <si>
    <t xml:space="preserve">VA ET VIENT GRIS ENCASTRE </t>
  </si>
  <si>
    <t>ENN34021</t>
  </si>
  <si>
    <t xml:space="preserve">PLAQUE STYL BLANC 1 POSTE </t>
  </si>
  <si>
    <t>S520702</t>
  </si>
  <si>
    <t xml:space="preserve">CLIPS TUBE DIAM 20+CHEVILLE </t>
  </si>
  <si>
    <t xml:space="preserve">LAMPE 46W </t>
  </si>
  <si>
    <t xml:space="preserve">COFFRET DE CHANTIER </t>
  </si>
  <si>
    <t xml:space="preserve">DISJONCTEUR 20A </t>
  </si>
  <si>
    <t>INTERRUPTEUR VOLET ROULANT 2 BOUTONS</t>
  </si>
  <si>
    <t xml:space="preserve">BOITE DE VIS </t>
  </si>
  <si>
    <t xml:space="preserve">VIGI DISJONCTEUR 4 FOIS 20 A </t>
  </si>
  <si>
    <t xml:space="preserve">PROJECTEUR </t>
  </si>
  <si>
    <t xml:space="preserve">BLOQUE SECOURS </t>
  </si>
  <si>
    <t xml:space="preserve">ZEMPER </t>
  </si>
  <si>
    <t>EN60598-2-22</t>
  </si>
  <si>
    <t xml:space="preserve">BOITE DE VIS LONG 40MM </t>
  </si>
  <si>
    <t xml:space="preserve">LAMPE 23W </t>
  </si>
  <si>
    <t xml:space="preserve">SORT DE CABLE BLANCHE 10/16A VIS UNIQUEMENT VIS APPARENTE </t>
  </si>
  <si>
    <t>NIBA</t>
  </si>
  <si>
    <t xml:space="preserve">DOUBLE INTER BP INTERVOLETS ROULANT 3 POSITIONS INTERRUPTEUR 6A </t>
  </si>
  <si>
    <t>COLLIER D'INSTALLATION MUREVA 273X9</t>
  </si>
  <si>
    <t xml:space="preserve">LUMINAIRE </t>
  </si>
  <si>
    <t xml:space="preserve">PANNEAU DE CONTRÔLE MONO 250X225 POUR COMPTEUR </t>
  </si>
  <si>
    <t xml:space="preserve">INSTACLIP POUR CONDUIT GRIS Ø16-20MM </t>
  </si>
  <si>
    <t>ENN45020</t>
  </si>
  <si>
    <t xml:space="preserve">PLAQUE STYL BLANC 2 POSTES 71MM </t>
  </si>
  <si>
    <t>S520704</t>
  </si>
  <si>
    <t xml:space="preserve">PRISE 2P+T </t>
  </si>
  <si>
    <t xml:space="preserve">SUPER SWITCH </t>
  </si>
  <si>
    <t>S39-004</t>
  </si>
  <si>
    <t xml:space="preserve">INTERRUPTEUR SIMPLE ALLUMAGE ETENCHE SAILLIE </t>
  </si>
  <si>
    <t xml:space="preserve">COLLIER D'EQUIPOTENTIALITE Ø8-32MM / 2,5-2 X6MM² </t>
  </si>
  <si>
    <t xml:space="preserve">FORSOND </t>
  </si>
  <si>
    <t xml:space="preserve">MERLIN GERIN </t>
  </si>
  <si>
    <t xml:space="preserve">REPARTITEUR DE TERRE </t>
  </si>
  <si>
    <t xml:space="preserve">REAPRTITEUR DE TERRE 5 DERIVATIONS </t>
  </si>
  <si>
    <t xml:space="preserve">MICHAUD </t>
  </si>
  <si>
    <t xml:space="preserve">DECLENCHEUR MANUEL SAILLIE </t>
  </si>
  <si>
    <t xml:space="preserve">DM MEMBRANE DEFORMABLE SAILLIE ALARME INCENDIE </t>
  </si>
  <si>
    <t>PAJ3031600</t>
  </si>
  <si>
    <t xml:space="preserve">PRISE 2P/2P+T BLANC </t>
  </si>
  <si>
    <t xml:space="preserve">PLAQUE </t>
  </si>
  <si>
    <t xml:space="preserve">GAINE DE VENTILLATION PVC LONGUEUR 6M  Ø80MM </t>
  </si>
  <si>
    <t xml:space="preserve">UNELVENT </t>
  </si>
  <si>
    <t>GP80</t>
  </si>
  <si>
    <t xml:space="preserve">GU 10 MAX 5W </t>
  </si>
  <si>
    <t xml:space="preserve">LAN 134X55 WO </t>
  </si>
  <si>
    <t xml:space="preserve">IBOCO </t>
  </si>
  <si>
    <t xml:space="preserve">KIT IP-65 </t>
  </si>
  <si>
    <t xml:space="preserve">BONNET DE RACCORDEMNENT SPOT </t>
  </si>
  <si>
    <t xml:space="preserve">POUSSOIR PORTE-ETIQUETTE 1 WAY PB WITH FPL </t>
  </si>
  <si>
    <t xml:space="preserve">HAGER </t>
  </si>
  <si>
    <t>WNA025B</t>
  </si>
  <si>
    <t xml:space="preserve">INTER VOLETS ROULANT 3 POSITIONS 6A  </t>
  </si>
  <si>
    <t>S520208</t>
  </si>
  <si>
    <t xml:space="preserve">PRISE TV/SAT /R 1 ENTREE </t>
  </si>
  <si>
    <t>S520461</t>
  </si>
  <si>
    <t xml:space="preserve">INVERSEUR FIXE VOLET ROULANT 10A-250V LUMIERE </t>
  </si>
  <si>
    <t xml:space="preserve">DOUBLE VA ET VIENT 10A 250V LUMIERE </t>
  </si>
  <si>
    <t xml:space="preserve">PRISE 2P+T A ECLIPSE 16A 250V LUMIERE </t>
  </si>
  <si>
    <t xml:space="preserve">PRISE RJ45 FTP CAT 6 LUMIERE </t>
  </si>
  <si>
    <t>POUSSOIR saillie</t>
  </si>
  <si>
    <t xml:space="preserve">660 LUMEN LAMPE 11W </t>
  </si>
  <si>
    <t xml:space="preserve">GE </t>
  </si>
  <si>
    <t xml:space="preserve">URMET </t>
  </si>
  <si>
    <t xml:space="preserve">BOITE PLEXON RONDE </t>
  </si>
  <si>
    <t xml:space="preserve">KIT RGB 30-5  </t>
  </si>
  <si>
    <t xml:space="preserve">FICHE TELE </t>
  </si>
  <si>
    <t xml:space="preserve">FILTRE UV 20W 255 lm </t>
  </si>
  <si>
    <t xml:space="preserve">OSRAM </t>
  </si>
  <si>
    <t xml:space="preserve">LUCIBEL </t>
  </si>
  <si>
    <t xml:space="preserve">KIT GU 10 6,5W/DIMMABLE </t>
  </si>
  <si>
    <t xml:space="preserve">DISJONCTEUR DE BRANCHEMENT DIFFERENTIEL 500mA </t>
  </si>
  <si>
    <t xml:space="preserve">GU 10 6W S- LINE LED SHARP 4000K </t>
  </si>
  <si>
    <t xml:space="preserve">BENEITO FAURE </t>
  </si>
  <si>
    <t xml:space="preserve">EMPORTABLE HALOGEN </t>
  </si>
  <si>
    <t xml:space="preserve">THERMOSTAT D'AMBIANCE MECANIQUE POUR CHAUFFAGE </t>
  </si>
  <si>
    <t xml:space="preserve">DELTA DORE </t>
  </si>
  <si>
    <t xml:space="preserve">YORKIS </t>
  </si>
  <si>
    <t xml:space="preserve">AUTOMATISME VOLET ROULANT </t>
  </si>
  <si>
    <t xml:space="preserve">MVR500ER </t>
  </si>
  <si>
    <t xml:space="preserve">COUVERCLE </t>
  </si>
  <si>
    <t xml:space="preserve">ARNOULD ESPACE </t>
  </si>
  <si>
    <t xml:space="preserve">PEIGNE DE NEUTRE 26 PAS BAC'CLIC </t>
  </si>
  <si>
    <t xml:space="preserve">INTERRUPTEUR SIMPLE ALLUMAGE </t>
  </si>
  <si>
    <t xml:space="preserve">OPTURATEUR </t>
  </si>
  <si>
    <t xml:space="preserve">BP </t>
  </si>
  <si>
    <t>S520206</t>
  </si>
  <si>
    <t>S520471</t>
  </si>
  <si>
    <t>S520666</t>
  </si>
  <si>
    <t>J17</t>
  </si>
  <si>
    <t xml:space="preserve">PRISE TV/SAT/R 1 ENTREE </t>
  </si>
  <si>
    <t xml:space="preserve">DITONIC </t>
  </si>
  <si>
    <t xml:space="preserve">TRANSFORMATEUR ELECTRONIQUE 230V-50Hz </t>
  </si>
  <si>
    <t>TR01015</t>
  </si>
  <si>
    <t xml:space="preserve">DETECTEUR DE MOUVEMENTS </t>
  </si>
  <si>
    <t xml:space="preserve">LUXOMAT </t>
  </si>
  <si>
    <t>DETECTEUR DE MOUVEMENTS 180°</t>
  </si>
  <si>
    <t xml:space="preserve">FLASH </t>
  </si>
  <si>
    <t xml:space="preserve">DETECTEUR DE MOUVEMENTS 180° </t>
  </si>
  <si>
    <t>SPECTRA 140</t>
  </si>
  <si>
    <t>L210WHII</t>
  </si>
  <si>
    <t xml:space="preserve">BARETTE DE TERRE AVEC CAPOT 6 DEPARTS </t>
  </si>
  <si>
    <t xml:space="preserve">DELUCE LIGHTING </t>
  </si>
  <si>
    <t>TRANSFORMATEUR ELECTRONIQUE 20-60W</t>
  </si>
  <si>
    <t xml:space="preserve">COMBOX 1Z </t>
  </si>
  <si>
    <t xml:space="preserve">DELTA DOX </t>
  </si>
  <si>
    <t xml:space="preserve">AMPLIFICATEUR ADS </t>
  </si>
  <si>
    <t xml:space="preserve">FERMAX </t>
  </si>
  <si>
    <t xml:space="preserve">MODULES RC </t>
  </si>
  <si>
    <t>COMPTEURS D'ENERGIE + 5 CAPTEURS WISER EM5 KIT 230V-50/60Hz</t>
  </si>
  <si>
    <t>EER39000</t>
  </si>
  <si>
    <t xml:space="preserve">MODULE D'EXTENSION COMPTEUR D'IMPULSIONS WISER MPR </t>
  </si>
  <si>
    <t>EER31120</t>
  </si>
  <si>
    <t xml:space="preserve">CAPTEURS DE COURANT POUR EM5 WISER EM5 SENSOR 80A </t>
  </si>
  <si>
    <t>EER39200</t>
  </si>
  <si>
    <t xml:space="preserve">2P+T ECLIPS STD Français CONNEXION AUTOMATIQUE SANS VIS  16A 250V </t>
  </si>
  <si>
    <t xml:space="preserve">LAMPE A FIL 250V COULEUR ORANGE 1,5mA </t>
  </si>
  <si>
    <t>S520290</t>
  </si>
  <si>
    <t xml:space="preserve">TRANSFORMATEUR SPOT </t>
  </si>
  <si>
    <t xml:space="preserve">OBTURATEUR DE DERIVATION INDIVIUDELCOULLANT MONTANTE </t>
  </si>
  <si>
    <t xml:space="preserve">RESSORT POUR VA ET VIENT </t>
  </si>
  <si>
    <t>S520299</t>
  </si>
  <si>
    <t xml:space="preserve">BOITE A SCELLER DOUBLE </t>
  </si>
  <si>
    <t xml:space="preserve">BOITE A SCELLER TRIPLE </t>
  </si>
  <si>
    <t xml:space="preserve">BOITE A SCELLER CARRE DOUBLE </t>
  </si>
  <si>
    <t>BOITE A SCELLER CARRE SIMPLE 70X70</t>
  </si>
  <si>
    <t xml:space="preserve">BOITE A SCELLER SIMPLE </t>
  </si>
  <si>
    <t>BOITE A SCELLER 40</t>
  </si>
  <si>
    <t xml:space="preserve">ALVAIS </t>
  </si>
  <si>
    <t xml:space="preserve">THE BEN </t>
  </si>
  <si>
    <t>DETECTEUR DE MOUVEMENT NOIR LUXA 101-150 180°</t>
  </si>
  <si>
    <t xml:space="preserve">PRISE DE COURANT 2P+T  MUREVA </t>
  </si>
  <si>
    <t>ENN34030</t>
  </si>
  <si>
    <t xml:space="preserve">CHEVILLE A FIXATION FILETTEE   Ø8mm </t>
  </si>
  <si>
    <t xml:space="preserve">PATTES A VIS L:30mm BICHROMATE </t>
  </si>
  <si>
    <t xml:space="preserve">FISCHER </t>
  </si>
  <si>
    <t xml:space="preserve">COLLIER SIMPLE TARAUDAGE 7X150 Ø20mm </t>
  </si>
  <si>
    <t xml:space="preserve">RONDELLES TRES LARGES Ø6mm </t>
  </si>
  <si>
    <t xml:space="preserve">BATIVIS </t>
  </si>
  <si>
    <t xml:space="preserve">TIREFONDS ZINGUE BLANC </t>
  </si>
  <si>
    <t xml:space="preserve">VISSEZ JUSTE </t>
  </si>
  <si>
    <t xml:space="preserve">DISQUE DE TRONCONNER A 46 EXTA </t>
  </si>
  <si>
    <t xml:space="preserve">KING SPOR </t>
  </si>
  <si>
    <t xml:space="preserve">JANOPLAST </t>
  </si>
  <si>
    <t>MANCHONS RACCORDEMENT POUR TCP NET CONDUIT ENTERRES Ø63</t>
  </si>
  <si>
    <t xml:space="preserve">POLYPIPE France </t>
  </si>
  <si>
    <t xml:space="preserve">MANCHONS POUR TPC ET CONDUITS ENTERRES Ø40 NOIR </t>
  </si>
  <si>
    <t xml:space="preserve">VERROUS POUR CABLES FERMACAVO Ø1,5/Ø2,5 mm </t>
  </si>
  <si>
    <t>BIZ710362</t>
  </si>
  <si>
    <t xml:space="preserve">ATTACHE POUR CABLE ROND Ø10mm GRIS </t>
  </si>
  <si>
    <t xml:space="preserve">ATTACHE POUR CABLE ROND Ø8mm GRIS </t>
  </si>
  <si>
    <t xml:space="preserve">CLIPS TUBE IRC Ø25 GRIS </t>
  </si>
  <si>
    <t xml:space="preserve">ATTACHE POUR CABLE ROND Ø25 GRIS </t>
  </si>
  <si>
    <t xml:space="preserve">PATE A VIS BOIS 7X150 </t>
  </si>
  <si>
    <t xml:space="preserve">PLOMBELEC </t>
  </si>
  <si>
    <t xml:space="preserve">PATE A VIS METAUX </t>
  </si>
  <si>
    <t xml:space="preserve">GOUJON LAITON M6 </t>
  </si>
  <si>
    <t>GLM6</t>
  </si>
  <si>
    <t>RONDELLE PATE LARGE Ø12</t>
  </si>
  <si>
    <t xml:space="preserve">TREF ACT </t>
  </si>
  <si>
    <t xml:space="preserve">ECROU HU AVEC ZINGUE 8mm </t>
  </si>
  <si>
    <t xml:space="preserve">VIS AGGLO TETE FRAISEE POZI 4X25 </t>
  </si>
  <si>
    <t>BIZ710002</t>
  </si>
  <si>
    <t xml:space="preserve">CHEVILLE A FRAPPER </t>
  </si>
  <si>
    <t xml:space="preserve">FIXATION POUR CHARPENTE METALIQUE </t>
  </si>
  <si>
    <t xml:space="preserve">PONTETS METALIQUES NON PERCES Ø25 </t>
  </si>
  <si>
    <t xml:space="preserve">SPECIALE PATTES A VIS Ø8x30mm </t>
  </si>
  <si>
    <t xml:space="preserve">STANDERS </t>
  </si>
  <si>
    <t xml:space="preserve">VIS POUR USAGE EXTERIEUR  5X50mm </t>
  </si>
  <si>
    <t xml:space="preserve">CPF INTERCHANGEABLE 60A CONNECTEUR A PERFORATION D'ISOLANT </t>
  </si>
  <si>
    <t xml:space="preserve">SEIFEL </t>
  </si>
  <si>
    <t xml:space="preserve">DISTRIB 200A S35 NIV </t>
  </si>
  <si>
    <t xml:space="preserve">DISJONCTEUR DIFFERENTIEL </t>
  </si>
  <si>
    <t>ABB</t>
  </si>
  <si>
    <t xml:space="preserve">FUS EDF T2 E100A/440V 115MM </t>
  </si>
  <si>
    <t xml:space="preserve">SOCOMER </t>
  </si>
  <si>
    <t xml:space="preserve">FUSIBLE AD T00 60A </t>
  </si>
  <si>
    <t xml:space="preserve">DEPAGNE </t>
  </si>
  <si>
    <t xml:space="preserve">CARTOUCHES FUSIBLE T2 E115 mm 200A </t>
  </si>
  <si>
    <t>B21</t>
  </si>
  <si>
    <t xml:space="preserve">CARTOUCHE FUSIBLE T00AD60 </t>
  </si>
  <si>
    <t>P243</t>
  </si>
  <si>
    <t xml:space="preserve">FUSIBLE AD45 440V </t>
  </si>
  <si>
    <t>P42</t>
  </si>
  <si>
    <t xml:space="preserve">COUTEAU DE NEUTRE </t>
  </si>
  <si>
    <t>P238</t>
  </si>
  <si>
    <t xml:space="preserve">DISJONCTEUR DIFFERENTIEL SDB II 500 45AS 15-45V 500mA 2 POLES </t>
  </si>
  <si>
    <t xml:space="preserve">ITRON </t>
  </si>
  <si>
    <t xml:space="preserve">DISJONCTEUR DE BRANCHEMENT DIFFERENTIEL 500mA 250-50Hz </t>
  </si>
  <si>
    <t>DB90</t>
  </si>
  <si>
    <t xml:space="preserve">DISJONCTEUR DIFFERENTIEL 4 POLES 50-60A </t>
  </si>
  <si>
    <t xml:space="preserve">AITARIS </t>
  </si>
  <si>
    <t xml:space="preserve">DISTRIB 200A S35 ARR </t>
  </si>
  <si>
    <t xml:space="preserve">RONDELLE BI METAL </t>
  </si>
  <si>
    <t xml:space="preserve">KLAUKE </t>
  </si>
  <si>
    <t>CS630</t>
  </si>
  <si>
    <t xml:space="preserve">SAREL </t>
  </si>
  <si>
    <t>MANCHON GRIS Ø103</t>
  </si>
  <si>
    <t>MANCHON GRIS Ø63</t>
  </si>
  <si>
    <t>MANCHON GRIS Ø83</t>
  </si>
  <si>
    <t>MANCHON GRIS Ø20</t>
  </si>
  <si>
    <t>MANCHON GRIS Ø25</t>
  </si>
  <si>
    <t>MANCHON GRIS Ø13</t>
  </si>
  <si>
    <t>MANCHON GRIS Ø35</t>
  </si>
  <si>
    <t>MANCHON GRIS Ø43</t>
  </si>
  <si>
    <t xml:space="preserve">INTERRUPTEUR DIFFERENTIEL ID'CLIC 230V TYPE AC </t>
  </si>
  <si>
    <t xml:space="preserve">COMPTEUR MODULAIRE </t>
  </si>
  <si>
    <t xml:space="preserve">PARFOUDRE AUTO PROTEGER </t>
  </si>
  <si>
    <t xml:space="preserve">COMPTEUR ELECTRIQUE D'ENERGIE </t>
  </si>
  <si>
    <t xml:space="preserve">ROSACES D'ECARTEMENT </t>
  </si>
  <si>
    <t>GRIP L 30mm M 8X30</t>
  </si>
  <si>
    <t xml:space="preserve">BOITE DE 500 TAMPONS C6-25 + GAZ P700 </t>
  </si>
  <si>
    <t>RO01006B</t>
  </si>
  <si>
    <t xml:space="preserve">BOITE DE 50 SERRE FIL 35mm² M6 SF 8-6 </t>
  </si>
  <si>
    <t xml:space="preserve">CHEVILLE A EXPANSION POUR MATERIAUX CREUX PERCEMENT A 13mm </t>
  </si>
  <si>
    <t>HW8827AV</t>
  </si>
  <si>
    <t xml:space="preserve">CHEVILLE A EXPANSION PLUS PETIT </t>
  </si>
  <si>
    <t xml:space="preserve">ERDF </t>
  </si>
  <si>
    <t xml:space="preserve">COMPTEUR TRI PHASE </t>
  </si>
  <si>
    <t xml:space="preserve">COMPTEUR MONO PHASE </t>
  </si>
  <si>
    <t xml:space="preserve">BLOC DIFFERENTIEL </t>
  </si>
  <si>
    <t>MANCHON NOIR Ø40</t>
  </si>
  <si>
    <t xml:space="preserve">DT 40 20V A VIS </t>
  </si>
  <si>
    <t xml:space="preserve">ALTERNATIVE </t>
  </si>
  <si>
    <t xml:space="preserve">MOELLER </t>
  </si>
  <si>
    <t>PANNEAU DE CONTRÔLE PLATINE DISJONCTEUR #####</t>
  </si>
  <si>
    <t>MANCHON GRIS Ø73</t>
  </si>
  <si>
    <t xml:space="preserve">DISJONCTEUR DIFFERENTIEL C16 0,030 A </t>
  </si>
  <si>
    <t>ADC816F</t>
  </si>
  <si>
    <t>A9N21377</t>
  </si>
  <si>
    <t>MFN716</t>
  </si>
  <si>
    <t>DISJONCTEUR A VIS C16</t>
  </si>
  <si>
    <t xml:space="preserve">DISJONTEUR A VIS C16 </t>
  </si>
  <si>
    <t xml:space="preserve">DISJONCTEUR A VIS C10 </t>
  </si>
  <si>
    <t xml:space="preserve">DISJONCTEUR A VIS C2 </t>
  </si>
  <si>
    <t>DISJONCTEUR A VIS C10  MULTI 9</t>
  </si>
  <si>
    <t>DISJONCTEUR A VIS  C16</t>
  </si>
  <si>
    <t>DIJSJONCTEUR A VIS C16 MULTI 9</t>
  </si>
  <si>
    <t>AE12116</t>
  </si>
  <si>
    <t>MW264744</t>
  </si>
  <si>
    <t>MW264741</t>
  </si>
  <si>
    <t>A9N21024</t>
  </si>
  <si>
    <t xml:space="preserve">DISJONCTEUR A VIS C16 D'CLIC </t>
  </si>
  <si>
    <t xml:space="preserve">DISJONCTEUR A VIS C10 D'CLIC </t>
  </si>
  <si>
    <t>DISJONCTEUR DIFFERENTIEL C10</t>
  </si>
  <si>
    <t>DIJONCTEUR A VIS C16</t>
  </si>
  <si>
    <t xml:space="preserve">DISJONCTEUR A VIS C20 D'CLIC </t>
  </si>
  <si>
    <t>DIJONCTEUR AVIS C25</t>
  </si>
  <si>
    <t>DISJONCTEUR C16</t>
  </si>
  <si>
    <t xml:space="preserve">CARION 230V </t>
  </si>
  <si>
    <t>S4213</t>
  </si>
  <si>
    <t>DISJONCTEUR C16 C60N 400V MULTI9</t>
  </si>
  <si>
    <t xml:space="preserve">DISJONCTEUR C10 230V </t>
  </si>
  <si>
    <t>DISJONCTEUR C16 C60N 400V VIGI 0,03A MULTI9</t>
  </si>
  <si>
    <t>DIJONCTEUR DPN VIGI C32 0,03A 230V MULTI9</t>
  </si>
  <si>
    <t>DISJONCTEUR C60N D10A 415V MULTI 9</t>
  </si>
  <si>
    <t xml:space="preserve">DISJONCTEUR DPN C2 230V MULTI 9 </t>
  </si>
  <si>
    <t xml:space="preserve">DISJONTEUR DECLIC C2 230V </t>
  </si>
  <si>
    <t>DISJONCTEUR VIGI C60 0,03A TEST MENSUEL MULTI 9</t>
  </si>
  <si>
    <t xml:space="preserve">DISJONCTEUR MULTI 9 C60N D20A 415V VIGI C60 0,30A TEST MENSUEL </t>
  </si>
  <si>
    <t xml:space="preserve">N194 AC1 40A </t>
  </si>
  <si>
    <t>C161-007</t>
  </si>
  <si>
    <t>Z-S DM/2K-WO 230V AC 50-60Hz</t>
  </si>
  <si>
    <t xml:space="preserve">XPOLE </t>
  </si>
  <si>
    <t>JR47</t>
  </si>
  <si>
    <t xml:space="preserve">N190 JOUR/NUIT </t>
  </si>
  <si>
    <t xml:space="preserve">DISJONCTEUR MULTI 9 C60N 400V VIGI C60 0,030A </t>
  </si>
  <si>
    <t>24227/26533</t>
  </si>
  <si>
    <t xml:space="preserve">DISJONCTEUR DPN VIGI C16 0,03A 230V MULTI 9 </t>
  </si>
  <si>
    <t xml:space="preserve">INTERRUPTEUR DE COUPURE 63A </t>
  </si>
  <si>
    <t>N463</t>
  </si>
  <si>
    <t xml:space="preserve">DISJONCTEUR MULTI 9 MX+OF </t>
  </si>
  <si>
    <t xml:space="preserve">LUMIN/ BLOCS 230V -50Hz </t>
  </si>
  <si>
    <t xml:space="preserve">L2S </t>
  </si>
  <si>
    <t xml:space="preserve">Boîtier de télécommande électronique pour 500 blocs </t>
  </si>
  <si>
    <t xml:space="preserve">LUMINOX </t>
  </si>
  <si>
    <t>TL500</t>
  </si>
  <si>
    <t>DISJONCTEUR C60N D10A 415V MULTI 9 VIGI C60</t>
  </si>
  <si>
    <t>24601/26522</t>
  </si>
  <si>
    <t xml:space="preserve">BOITIER D'ETAGE DEPORTE </t>
  </si>
  <si>
    <t xml:space="preserve">ATLANTIC </t>
  </si>
  <si>
    <t xml:space="preserve">BOITE DE 100 COLRING AVEC IDENTIF 4,6X180 </t>
  </si>
  <si>
    <t>LEG032063</t>
  </si>
  <si>
    <t xml:space="preserve">Kit 2 embouts 35/25 ENS 2 EBCP (1N+B) H-M24-2011-02598 FR </t>
  </si>
  <si>
    <t xml:space="preserve">PAQUET DE 10 EBCP 35M 16 BLEU </t>
  </si>
  <si>
    <t xml:space="preserve">SIMEL </t>
  </si>
  <si>
    <t xml:space="preserve">APQUET DE 500 EMBOUTS DE CABLAGE PREISOLES 1,5mm² </t>
  </si>
  <si>
    <t xml:space="preserve">MECATRACTION </t>
  </si>
  <si>
    <t>LCE015</t>
  </si>
  <si>
    <t xml:space="preserve">TIGETTES 6X90 </t>
  </si>
  <si>
    <t xml:space="preserve">KNAUF </t>
  </si>
  <si>
    <t>CADRE SIMPLE APPAREILLAGE SAILLIE DE LEGRAND 22 X 12</t>
  </si>
  <si>
    <t xml:space="preserve">PLANET WATTOHM </t>
  </si>
  <si>
    <t xml:space="preserve">RJ45 CAT 6 FTP </t>
  </si>
  <si>
    <t>KEVA ANGLE PLAT 32X12 BLANC ARTIC 40P 15 mm</t>
  </si>
  <si>
    <t xml:space="preserve">KEVA CADRE SIMPLE AS2 32X12 BLANC ARTIC 10P </t>
  </si>
  <si>
    <t xml:space="preserve">PAVILLIONNAIRE </t>
  </si>
  <si>
    <t xml:space="preserve">PRISE MODULAIRE </t>
  </si>
  <si>
    <t xml:space="preserve">DOUBLE POUSSOIR 6A SAILLIE 200V </t>
  </si>
  <si>
    <t>VA ET VIENT 10A PROFIL 2</t>
  </si>
  <si>
    <t xml:space="preserve">DOUBLE VA ET VIENT 10A </t>
  </si>
  <si>
    <t xml:space="preserve">CADRE 1 POSTE PROFIL 2 </t>
  </si>
  <si>
    <t xml:space="preserve">PRISE 2P+T 10/16A A ECLIPSE </t>
  </si>
  <si>
    <t xml:space="preserve">CADRE 1 POSTE </t>
  </si>
  <si>
    <t xml:space="preserve">DERIVATION SORTIE CABLE </t>
  </si>
  <si>
    <t xml:space="preserve">TV FM SAT </t>
  </si>
  <si>
    <t>LOGIX 130X50 EN 500 85-2-1</t>
  </si>
  <si>
    <t xml:space="preserve">PRISE RJ45 CAT 5E FTP SIMPLE </t>
  </si>
  <si>
    <t>ALB45315</t>
  </si>
  <si>
    <t xml:space="preserve">PC BLOC DOUBLE 2P+T 45 DETROMPAGE </t>
  </si>
  <si>
    <t>ALB45226</t>
  </si>
  <si>
    <t>KEVA ANGLE PLAT pour profilé 32x12 mm, couleur blanc artic</t>
  </si>
  <si>
    <t>KEVA  Angle extérieur Variasouple</t>
  </si>
  <si>
    <t>Angle extérieur variable Pour profilé Viadis 32x16 blanc</t>
  </si>
  <si>
    <t>Angle intérieur variable Pour profilé Viadis 32x16 blanc</t>
  </si>
  <si>
    <t>Angle intérieur Variasouple Pour profilé 32x12 mm, couleur blanc artic</t>
  </si>
  <si>
    <t>Embout pour profilé 32x12 mm</t>
  </si>
  <si>
    <t>Angle plat pour profilé 22x12 mm</t>
  </si>
  <si>
    <t>CADRE 1 POSTE POUR MOULURE 22 X 12 KEVA</t>
  </si>
  <si>
    <t>PRISE RJ 45 CÉLIANE - CAT. 6 - FTP - LCS²</t>
  </si>
  <si>
    <t xml:space="preserve">LEGRAND </t>
  </si>
  <si>
    <t>SCHNEIDER</t>
  </si>
  <si>
    <t>ALB44212</t>
  </si>
  <si>
    <t>PRISE DE COURANT 2P+T ROTOCLIP - BLANC POLAIRE</t>
  </si>
  <si>
    <t xml:space="preserve">SUPPORT H/V 2 POSTES </t>
  </si>
  <si>
    <t xml:space="preserve">prise juxtaposée Blanche  </t>
  </si>
  <si>
    <t xml:space="preserve">ARNOULD Espace </t>
  </si>
  <si>
    <t xml:space="preserve">COFFRET 4R52 MOD </t>
  </si>
  <si>
    <t xml:space="preserve">BOITIER DE CONNEXION DE DERIVATION 8 DIRECTIONS </t>
  </si>
  <si>
    <t xml:space="preserve">PANNEAU P. LIMITEE MONOPHASE </t>
  </si>
  <si>
    <t>CCPI PHASE 60A POUR FUSIBLE TAILLE 00 HN 62-S-35</t>
  </si>
  <si>
    <t xml:space="preserve">ENSEMBLE MONOPHASE 60A 1 NEUTRE REF: 231002 + 1 PHASE REF: 231003 HN 62-S-35 </t>
  </si>
  <si>
    <t>CCPI NEUTRE 60A POUR BARETTE DC SECTIONNEMENT ISOLEE TAILLE 00 HN-62-S-35</t>
  </si>
  <si>
    <t xml:space="preserve">ENSEMBLE CPF 60A UNIVERSEL MONO </t>
  </si>
  <si>
    <t>Q880</t>
  </si>
  <si>
    <t xml:space="preserve">PAQUET DE 4 BORNES DE SERRAGE COFFRET D'ETAGE </t>
  </si>
  <si>
    <t xml:space="preserve">BORNE DE SERRAGE COLONNES MONTANTES </t>
  </si>
  <si>
    <t xml:space="preserve">CADRE MOSAIQUE </t>
  </si>
  <si>
    <t xml:space="preserve">SPCM PROTECTION MAXI 200A </t>
  </si>
  <si>
    <t xml:space="preserve">SUPERDELTA 33 NERO/G </t>
  </si>
  <si>
    <t xml:space="preserve">PEIGNE EQUILIBRE TETRA 24 MODULES 16MM² </t>
  </si>
  <si>
    <t xml:space="preserve">CHEVILLE TOUS MATERIAUX </t>
  </si>
  <si>
    <t xml:space="preserve">CRAMPON UNIVERSELLES </t>
  </si>
  <si>
    <t>25PGM</t>
  </si>
  <si>
    <t>47PGM</t>
  </si>
  <si>
    <t xml:space="preserve">HUBLOT 230V </t>
  </si>
  <si>
    <t>LAMPE SPECTALUX 18W/840 NL-T8</t>
  </si>
  <si>
    <t xml:space="preserve">CHEMIN DE CABLE CARRE </t>
  </si>
  <si>
    <t xml:space="preserve">MULTIFIX AIR CAP ETAN D16 1 SCH DE 100 PIE </t>
  </si>
  <si>
    <t xml:space="preserve">DISJONCTEUR  TETRA 63A 30MM </t>
  </si>
  <si>
    <t xml:space="preserve">BOITE DE 100 WAGO  5 ENTREES </t>
  </si>
  <si>
    <t xml:space="preserve">BOITE DE 100 WAGO 3 ENTREES </t>
  </si>
  <si>
    <t xml:space="preserve">BOITE DE 100 WAGO 4 ENTREES </t>
  </si>
  <si>
    <t xml:space="preserve">BOITE DE 100 WAGO 8 ENTREES </t>
  </si>
  <si>
    <t xml:space="preserve">BOITE DE 100 WAGO 2 ENTREES </t>
  </si>
  <si>
    <t xml:space="preserve">PLAQUE simple 1 poste </t>
  </si>
  <si>
    <t xml:space="preserve">PLAQUE 2 Postes </t>
  </si>
  <si>
    <t>Qte en stock</t>
  </si>
  <si>
    <t>F&amp;G</t>
  </si>
  <si>
    <t>MTQ35U</t>
  </si>
  <si>
    <t>INTERRUPTEUR HORAIRE MECANIQUE MINI HORLOGE 230V-50Hz</t>
  </si>
  <si>
    <t>Interrupteurs différentiels P43</t>
  </si>
  <si>
    <t>TREYI'S</t>
  </si>
  <si>
    <t>P43-5</t>
  </si>
  <si>
    <t>DISJONCTEUR C10 0,03A DS 2012</t>
  </si>
  <si>
    <t xml:space="preserve">VIS POUR USAGE EXTERIEUR  </t>
  </si>
  <si>
    <t xml:space="preserve">POINTE A TETE MOULEE </t>
  </si>
  <si>
    <t>H290</t>
  </si>
  <si>
    <t xml:space="preserve">CLIPS </t>
  </si>
  <si>
    <t xml:space="preserve">BOULON </t>
  </si>
  <si>
    <t xml:space="preserve">VIS A PLATRE 3,5X25+EMBOUT PHILIPS N°2 </t>
  </si>
  <si>
    <t>EN14566</t>
  </si>
  <si>
    <t xml:space="preserve">ECROUS HEXAGONAUX Ø6 </t>
  </si>
  <si>
    <t xml:space="preserve">VYNEX </t>
  </si>
  <si>
    <t>HC 6 - 15</t>
  </si>
  <si>
    <t xml:space="preserve">SPIT </t>
  </si>
  <si>
    <t>Pack clous &amp; Gaz pulsa 700</t>
  </si>
  <si>
    <t>HC 6 - 17</t>
  </si>
  <si>
    <t xml:space="preserve">SFS </t>
  </si>
  <si>
    <t>F13345</t>
  </si>
  <si>
    <t>EMBASSE UNIVERSELLES M7</t>
  </si>
  <si>
    <t>ENN47995</t>
  </si>
  <si>
    <t>Vis acie pour support maçonné  FB-SK T10 7,5x92</t>
  </si>
  <si>
    <t xml:space="preserve">RACCORD FIXE MALE </t>
  </si>
  <si>
    <t xml:space="preserve">SANEPER </t>
  </si>
  <si>
    <t xml:space="preserve">TAMPONS + CARTOUCHES GAZ FULSA 700 25MM </t>
  </si>
  <si>
    <t>C6-25</t>
  </si>
  <si>
    <t xml:space="preserve">SERRE FILS 35mm² M6 SF 8-6 </t>
  </si>
  <si>
    <t>B0535600</t>
  </si>
  <si>
    <t xml:space="preserve">KIT DE TERMINAISON POUR RUBAN TYPE ESR </t>
  </si>
  <si>
    <t xml:space="preserve">ELTHERM </t>
  </si>
  <si>
    <t xml:space="preserve">P370 Tampon C9-25 C 25 mm </t>
  </si>
  <si>
    <t xml:space="preserve">ECROU LAITON M6 </t>
  </si>
  <si>
    <t>ELM6</t>
  </si>
  <si>
    <t xml:space="preserve">PATTE VIS A BOIS </t>
  </si>
  <si>
    <t xml:space="preserve">ORSY </t>
  </si>
  <si>
    <t xml:space="preserve">PONTE </t>
  </si>
  <si>
    <t xml:space="preserve">LAMPE HALOGENES 53 HALO A/CL/E27 240V 53W </t>
  </si>
  <si>
    <t>CIVIC</t>
  </si>
  <si>
    <t xml:space="preserve">LINOLITE ELECTRONIC AVEC INTERUPTEUR ELECTRONIC BALLAST </t>
  </si>
  <si>
    <t xml:space="preserve">SYS SIMPLE BUS GARNITURE MONITEUR N/B BRAVO ET GENIUS </t>
  </si>
  <si>
    <t xml:space="preserve">MEAN WELL </t>
  </si>
  <si>
    <t>DR 60-12</t>
  </si>
  <si>
    <t>TETE DE SATELLITE LNB ACC BISAT G2</t>
  </si>
  <si>
    <t xml:space="preserve">BOITE DE BADGE </t>
  </si>
  <si>
    <t xml:space="preserve">REPARTITEUR 6 DIRECTIONS </t>
  </si>
  <si>
    <t xml:space="preserve">MODULE FIN DE LIGNE </t>
  </si>
  <si>
    <t xml:space="preserve">ETRIER BIBUS P/MONITEUR SIGNO </t>
  </si>
  <si>
    <t>740/954</t>
  </si>
  <si>
    <t xml:space="preserve">SERIE ILCALL-SYS SIMPLE BUS - UNITE AUDIO/VIDEO N/B </t>
  </si>
  <si>
    <t xml:space="preserve">SYS SIMPLE BUS COULEUR-MELANGEUR D'ALIMENTATION </t>
  </si>
  <si>
    <t>488C</t>
  </si>
  <si>
    <t xml:space="preserve">CENTRALE MONI PORTE VIGIK V5.0 </t>
  </si>
  <si>
    <t xml:space="preserve">ACM/R </t>
  </si>
  <si>
    <t xml:space="preserve">COUVERCLE DCL SANS CROCHET  Ø120 KIT DC MANCHON ENTRAXE 37 </t>
  </si>
  <si>
    <t xml:space="preserve">COUVERCLE DCL SANS CROCHET  Ø90 KIT DC MANCHON ENTRAXE 37 </t>
  </si>
  <si>
    <t>0.452.30</t>
  </si>
  <si>
    <t>0.452.38</t>
  </si>
  <si>
    <r>
      <t xml:space="preserve">kit dcl </t>
    </r>
    <r>
      <rPr>
        <sz val="11"/>
        <color rgb="FFFF0000"/>
        <rFont val="Calibri"/>
        <family val="2"/>
        <scheme val="minor"/>
      </rPr>
      <t>boitier capriclips faux plafond</t>
    </r>
    <r>
      <rPr>
        <sz val="11"/>
        <color rgb="FFFF0000"/>
        <rFont val="Calibri"/>
        <family val="2"/>
      </rPr>
      <t xml:space="preserve">Ø67 prof 55 dcl +douille+fiche </t>
    </r>
  </si>
  <si>
    <t>DOWNLIGHT 2X26 INOX</t>
  </si>
  <si>
    <t xml:space="preserve">CAPRICLIPS D'APPLIQUE DCL AVEC DOUILLE +FICHE </t>
  </si>
  <si>
    <t>CAP715819</t>
  </si>
  <si>
    <t xml:space="preserve">TÜC </t>
  </si>
  <si>
    <t>C3300448G-BE</t>
  </si>
  <si>
    <t xml:space="preserve"> </t>
  </si>
  <si>
    <t>BOULON M6X14 (ERG+EMBASE)</t>
  </si>
  <si>
    <t xml:space="preserve">GERVISS </t>
  </si>
  <si>
    <t>MV60101</t>
  </si>
  <si>
    <t xml:space="preserve">SILICONE </t>
  </si>
  <si>
    <t>SONDAL</t>
  </si>
  <si>
    <t xml:space="preserve">FOUET </t>
  </si>
  <si>
    <t xml:space="preserve">DISTRIBUTEUR </t>
  </si>
  <si>
    <t xml:space="preserve">EDF </t>
  </si>
  <si>
    <t>CONNECTIQUE 60A GAMME CIBE</t>
  </si>
  <si>
    <t xml:space="preserve">MECELEC </t>
  </si>
  <si>
    <t xml:space="preserve">SUPPORT IDENTIFICATION DERIVATION INDIVIDUELLE COLONNE MONTANTES </t>
  </si>
  <si>
    <t xml:space="preserve">VA ET VIENT ETANCHE ENCASTRE </t>
  </si>
  <si>
    <t>VA ET VIENT ETANCHE ENCASTRE TYPE 21E IP44</t>
  </si>
  <si>
    <t xml:space="preserve">INGELEC </t>
  </si>
  <si>
    <t>IP44</t>
  </si>
  <si>
    <t>VA ET VIENT ETANCHE ENCASTRE</t>
  </si>
  <si>
    <t>IP55</t>
  </si>
  <si>
    <t xml:space="preserve">PRISE ETANCHE SAILLIE </t>
  </si>
  <si>
    <t xml:space="preserve">PRISE ETANCHE SAILLIE TYPE 30E </t>
  </si>
  <si>
    <t xml:space="preserve">SUP SIMPLE POUR ENCASTRE </t>
  </si>
  <si>
    <t>WNA401B</t>
  </si>
  <si>
    <t xml:space="preserve">ENJOLIVEUR </t>
  </si>
  <si>
    <t xml:space="preserve">VMC </t>
  </si>
  <si>
    <t xml:space="preserve">COUVERCLE CENTRE PREDALE Ø120 </t>
  </si>
  <si>
    <t>COUVERCLE BOITE DE PLACO Ø67</t>
  </si>
  <si>
    <t xml:space="preserve">EMBASE A CHEVILLE P/COL </t>
  </si>
  <si>
    <t>ENN47996</t>
  </si>
  <si>
    <t xml:space="preserve">BP ETANCHE ENCASTRE TYPE 26E </t>
  </si>
  <si>
    <t xml:space="preserve">RJ45 CAT 5E UTP POUR TELEPHONIE  </t>
  </si>
  <si>
    <t xml:space="preserve">BP SAILLIE </t>
  </si>
  <si>
    <t>COUVERCLE BOITE DE DERIVATION PLACO 150X180</t>
  </si>
  <si>
    <t>BOITE DE DERIVATION PLACO 200X100</t>
  </si>
  <si>
    <t>BOITE DE DERIVATION PLACO  100X100</t>
  </si>
  <si>
    <t xml:space="preserve">PLACO BBC </t>
  </si>
  <si>
    <t xml:space="preserve">CENTRE DCL SANS CROCHET </t>
  </si>
  <si>
    <r>
      <t xml:space="preserve">APPLIQUE DCL </t>
    </r>
    <r>
      <rPr>
        <sz val="11"/>
        <color theme="1"/>
        <rFont val="Calibri"/>
        <family val="2"/>
      </rPr>
      <t>Ø67 "kit boite applique airmetic DCL Ø67+DOUILLE E27"</t>
    </r>
  </si>
  <si>
    <t>Réf 2</t>
  </si>
  <si>
    <t xml:space="preserve">spit </t>
  </si>
  <si>
    <t>ELKSR-1</t>
  </si>
  <si>
    <t>alimentation pour basse tension accessoires du système de câble</t>
  </si>
  <si>
    <t xml:space="preserve">SLV </t>
  </si>
  <si>
    <t>tendeur Support mural pour système de chenilles fil</t>
  </si>
  <si>
    <t xml:space="preserve">PLASTRON </t>
  </si>
  <si>
    <t>PLASTRON COFFRET D'ETAGE COLONNE MONTANTE (2 BARRE)</t>
  </si>
  <si>
    <t>Libellés</t>
  </si>
  <si>
    <t xml:space="preserve">Qte entrée </t>
  </si>
  <si>
    <t xml:space="preserve">Qte sortie </t>
  </si>
  <si>
    <t xml:space="preserve">Qte restante </t>
  </si>
  <si>
    <t xml:space="preserve">Qte initiale </t>
  </si>
  <si>
    <t xml:space="preserve">Qte en stock </t>
  </si>
  <si>
    <t xml:space="preserve">chantier </t>
  </si>
  <si>
    <t xml:space="preserve">Nom </t>
  </si>
  <si>
    <t xml:space="preserve">Date </t>
  </si>
  <si>
    <t xml:space="preserve">FOS </t>
  </si>
  <si>
    <t>027/07/2015</t>
  </si>
  <si>
    <t xml:space="preserve">alex </t>
  </si>
  <si>
    <t xml:space="preserve">STOCK ALERTE 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</si>
</sst>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</font>
    <font>
      <sz val="10"/>
      <color rgb="FF000000"/>
      <name val="Trebuchet MS"/>
      <family val="2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</font>
    <font>
      <sz val="9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4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0" borderId="1" xfId="0" applyFont="1" applyBorder="1" applyAlignment="1">
      <alignment horizontal="left"/>
    </xf>
    <xf numFmtId="0" fontId="0" fillId="0" borderId="1" xfId="0" applyFont="1" applyBorder="1"/>
    <xf numFmtId="0" fontId="2" fillId="0" borderId="1" xfId="1" applyFont="1" applyBorder="1" applyAlignment="1" applyProtection="1">
      <alignment horizontal="left"/>
    </xf>
    <xf numFmtId="0" fontId="2" fillId="0" borderId="1" xfId="1" applyFont="1" applyBorder="1" applyAlignment="1" applyProtection="1"/>
    <xf numFmtId="0" fontId="0" fillId="0" borderId="1" xfId="0" applyFont="1" applyFill="1" applyBorder="1"/>
    <xf numFmtId="0" fontId="0" fillId="0" borderId="1" xfId="0" applyFill="1" applyBorder="1" applyAlignment="1">
      <alignment horizontal="left"/>
    </xf>
    <xf numFmtId="0" fontId="1" fillId="0" borderId="0" xfId="0" applyFont="1"/>
    <xf numFmtId="0" fontId="4" fillId="0" borderId="1" xfId="0" applyFont="1" applyBorder="1"/>
    <xf numFmtId="0" fontId="4" fillId="0" borderId="1" xfId="0" applyFont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6" fillId="0" borderId="1" xfId="1" applyFont="1" applyBorder="1" applyAlignment="1" applyProtection="1"/>
    <xf numFmtId="0" fontId="7" fillId="0" borderId="1" xfId="0" applyFont="1" applyBorder="1"/>
    <xf numFmtId="0" fontId="0" fillId="0" borderId="1" xfId="0" quotePrefix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Fill="1" applyBorder="1"/>
    <xf numFmtId="0" fontId="1" fillId="0" borderId="1" xfId="0" applyFont="1" applyBorder="1"/>
    <xf numFmtId="0" fontId="1" fillId="0" borderId="1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8" fillId="0" borderId="1" xfId="0" applyFont="1" applyBorder="1"/>
    <xf numFmtId="0" fontId="0" fillId="0" borderId="0" xfId="0" applyBorder="1"/>
    <xf numFmtId="0" fontId="1" fillId="0" borderId="1" xfId="0" applyFont="1" applyFill="1" applyBorder="1" applyAlignment="1">
      <alignment horizontal="left"/>
    </xf>
    <xf numFmtId="0" fontId="10" fillId="0" borderId="0" xfId="0" applyFont="1" applyBorder="1"/>
    <xf numFmtId="0" fontId="5" fillId="0" borderId="5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5" xfId="0" applyBorder="1"/>
    <xf numFmtId="0" fontId="1" fillId="0" borderId="5" xfId="0" applyFont="1" applyBorder="1"/>
    <xf numFmtId="0" fontId="4" fillId="0" borderId="5" xfId="0" applyFont="1" applyBorder="1"/>
    <xf numFmtId="0" fontId="5" fillId="0" borderId="1" xfId="0" applyFont="1" applyFill="1" applyBorder="1" applyAlignment="1">
      <alignment horizontal="center"/>
    </xf>
    <xf numFmtId="14" fontId="0" fillId="0" borderId="1" xfId="0" applyNumberFormat="1" applyBorder="1"/>
    <xf numFmtId="0" fontId="2" fillId="0" borderId="6" xfId="1" applyFont="1" applyBorder="1" applyAlignment="1" applyProtection="1">
      <alignment horizontal="left"/>
    </xf>
    <xf numFmtId="0" fontId="0" fillId="0" borderId="6" xfId="0" applyBorder="1" applyAlignment="1">
      <alignment horizontal="left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ogle.fr/search?espv=2&amp;biw=916&amp;bih=534&amp;q=COLLIER+SIMPLE+TARAUDAGE&amp;spell=1&amp;sa=X&amp;ei=afiLVZSiJ4SrUfD5jIAK&amp;ved=0CBoQvwUoAA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ogle.fr/search?espv=2&amp;biw=916&amp;bih=534&amp;q=COLLIER+SIMPLE+TARAUDAGE&amp;spell=1&amp;sa=X&amp;ei=afiLVZSiJ4SrUfD5jIAK&amp;ved=0CBoQvwUoA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955"/>
  <sheetViews>
    <sheetView tabSelected="1" zoomScaleNormal="100" zoomScalePageLayoutView="124" workbookViewId="0">
      <selection activeCell="H1" sqref="G1:H416"/>
    </sheetView>
  </sheetViews>
  <sheetFormatPr baseColWidth="10" defaultRowHeight="15"/>
  <cols>
    <col min="1" max="1" width="61" customWidth="1"/>
    <col min="2" max="2" width="14.7109375" customWidth="1"/>
    <col min="3" max="4" width="13.7109375" customWidth="1"/>
    <col min="5" max="5" width="14.42578125" customWidth="1"/>
    <col min="6" max="6" width="12.5703125" customWidth="1"/>
    <col min="7" max="7" width="12.42578125" style="1" customWidth="1"/>
    <col min="8" max="8" width="13.85546875" bestFit="1" customWidth="1"/>
  </cols>
  <sheetData>
    <row r="1" spans="1:8" s="16" customFormat="1">
      <c r="A1" s="15" t="s">
        <v>0</v>
      </c>
      <c r="B1" s="15" t="s">
        <v>2</v>
      </c>
      <c r="C1" s="15" t="s">
        <v>621</v>
      </c>
      <c r="D1" s="21" t="s">
        <v>622</v>
      </c>
      <c r="E1" s="21" t="s">
        <v>620</v>
      </c>
      <c r="F1" s="21" t="s">
        <v>1</v>
      </c>
      <c r="G1" s="15" t="s">
        <v>609</v>
      </c>
      <c r="H1" s="15" t="s">
        <v>629</v>
      </c>
    </row>
    <row r="2" spans="1:8">
      <c r="A2" s="8" t="s">
        <v>5</v>
      </c>
      <c r="B2" s="3" t="s">
        <v>8</v>
      </c>
      <c r="C2" s="2">
        <v>7</v>
      </c>
      <c r="D2" s="22">
        <f>C2+Feuil2!C2</f>
        <v>17</v>
      </c>
      <c r="E2" s="22">
        <f>Feuil2!C2+Feuil2!E2-Feuil2!D2</f>
        <v>15</v>
      </c>
      <c r="F2" s="22">
        <v>8808</v>
      </c>
      <c r="G2" s="2"/>
      <c r="H2" s="1"/>
    </row>
    <row r="3" spans="1:8">
      <c r="A3" s="8" t="s">
        <v>3</v>
      </c>
      <c r="B3" s="3" t="s">
        <v>4</v>
      </c>
      <c r="C3" s="2">
        <v>8</v>
      </c>
      <c r="D3" s="22">
        <f>C3+Feuil2!C3</f>
        <v>8</v>
      </c>
      <c r="E3" s="22">
        <f>Feuil2!C3+Feuil2!E3-Feuil2!D3</f>
        <v>8</v>
      </c>
      <c r="F3" s="22"/>
      <c r="G3" s="2"/>
      <c r="H3" s="1"/>
    </row>
    <row r="4" spans="1:8">
      <c r="A4" s="8" t="s">
        <v>6</v>
      </c>
      <c r="B4" s="3" t="s">
        <v>4</v>
      </c>
      <c r="C4" s="2">
        <v>2</v>
      </c>
      <c r="D4" s="22">
        <f>C4+Feuil2!C4</f>
        <v>2</v>
      </c>
      <c r="E4" s="22">
        <f>Feuil2!C4+Feuil2!E4-Feuil2!D4</f>
        <v>2</v>
      </c>
      <c r="F4" s="22"/>
      <c r="G4" s="2"/>
      <c r="H4" s="1"/>
    </row>
    <row r="5" spans="1:8">
      <c r="A5" s="8" t="s">
        <v>7</v>
      </c>
      <c r="B5" s="3" t="s">
        <v>4</v>
      </c>
      <c r="C5" s="2">
        <v>3</v>
      </c>
      <c r="D5" s="22">
        <f>C5+Feuil2!C5</f>
        <v>3</v>
      </c>
      <c r="E5" s="22">
        <f>Feuil2!C5+Feuil2!E5-Feuil2!D5</f>
        <v>3</v>
      </c>
      <c r="F5" s="22"/>
      <c r="G5" s="2"/>
      <c r="H5" s="1"/>
    </row>
    <row r="6" spans="1:8">
      <c r="A6" s="8" t="s">
        <v>14</v>
      </c>
      <c r="B6" s="3" t="s">
        <v>4</v>
      </c>
      <c r="C6" s="2">
        <v>3</v>
      </c>
      <c r="D6" s="22">
        <f>C6+Feuil2!C6</f>
        <v>3</v>
      </c>
      <c r="E6" s="22">
        <f>Feuil2!C6+Feuil2!E6-Feuil2!D6</f>
        <v>3</v>
      </c>
      <c r="F6" s="22"/>
      <c r="G6" s="2"/>
      <c r="H6" s="1"/>
    </row>
    <row r="7" spans="1:8">
      <c r="A7" s="8" t="s">
        <v>163</v>
      </c>
      <c r="B7" s="3" t="s">
        <v>8</v>
      </c>
      <c r="C7" s="2">
        <v>1</v>
      </c>
      <c r="D7" s="22">
        <f>C7+Feuil2!C7</f>
        <v>1</v>
      </c>
      <c r="E7" s="22">
        <f>Feuil2!C7+Feuil2!E7-Feuil2!D7</f>
        <v>1</v>
      </c>
      <c r="F7" s="22"/>
      <c r="G7" s="2"/>
      <c r="H7" s="1"/>
    </row>
    <row r="8" spans="1:8">
      <c r="A8" s="8" t="s">
        <v>17</v>
      </c>
      <c r="B8" s="3" t="s">
        <v>4</v>
      </c>
      <c r="C8" s="2">
        <v>1</v>
      </c>
      <c r="D8" s="22">
        <f>C8+Feuil2!C8</f>
        <v>1</v>
      </c>
      <c r="E8" s="22">
        <f>Feuil2!C8+Feuil2!E8-Feuil2!D8</f>
        <v>1</v>
      </c>
      <c r="F8" s="22"/>
      <c r="G8" s="2"/>
      <c r="H8" s="1"/>
    </row>
    <row r="9" spans="1:8">
      <c r="A9" s="8" t="s">
        <v>209</v>
      </c>
      <c r="B9" s="3" t="s">
        <v>210</v>
      </c>
      <c r="C9" s="2">
        <v>1</v>
      </c>
      <c r="D9" s="22">
        <f>C9+Feuil2!C9</f>
        <v>1</v>
      </c>
      <c r="E9" s="22">
        <f>Feuil2!C9+Feuil2!E9-Feuil2!D9</f>
        <v>1</v>
      </c>
      <c r="F9" s="22"/>
      <c r="G9" s="2"/>
      <c r="H9" s="1"/>
    </row>
    <row r="10" spans="1:8">
      <c r="A10" s="8" t="s">
        <v>9</v>
      </c>
      <c r="B10" s="3" t="s">
        <v>8</v>
      </c>
      <c r="C10" s="2">
        <v>2</v>
      </c>
      <c r="D10" s="22">
        <f>C10+Feuil2!C10</f>
        <v>2</v>
      </c>
      <c r="E10" s="22">
        <f>Feuil2!C10+Feuil2!E10-Feuil2!D10</f>
        <v>2</v>
      </c>
      <c r="F10" s="22"/>
      <c r="G10" s="2"/>
      <c r="H10" s="1"/>
    </row>
    <row r="11" spans="1:8">
      <c r="A11" s="8" t="s">
        <v>11</v>
      </c>
      <c r="B11" s="3" t="s">
        <v>10</v>
      </c>
      <c r="C11" s="2">
        <v>3</v>
      </c>
      <c r="D11" s="22">
        <f>C11+Feuil2!C11</f>
        <v>3</v>
      </c>
      <c r="E11" s="22">
        <f>Feuil2!C11+Feuil2!E11-Feuil2!D11</f>
        <v>3</v>
      </c>
      <c r="F11" s="22">
        <v>7428</v>
      </c>
      <c r="G11" s="2"/>
      <c r="H11" s="1"/>
    </row>
    <row r="12" spans="1:8">
      <c r="A12" s="8" t="s">
        <v>12</v>
      </c>
      <c r="B12" s="3" t="s">
        <v>13</v>
      </c>
      <c r="C12" s="2">
        <v>3</v>
      </c>
      <c r="D12" s="22">
        <f>C12+Feuil2!C12</f>
        <v>3</v>
      </c>
      <c r="E12" s="22">
        <f>Feuil2!C12+Feuil2!E12-Feuil2!D12</f>
        <v>3</v>
      </c>
      <c r="F12" s="22"/>
      <c r="G12" s="2"/>
      <c r="H12" s="1"/>
    </row>
    <row r="13" spans="1:8">
      <c r="A13" s="8" t="s">
        <v>15</v>
      </c>
      <c r="B13" s="3" t="s">
        <v>16</v>
      </c>
      <c r="C13" s="2">
        <v>4</v>
      </c>
      <c r="D13" s="22">
        <f>C13+Feuil2!C13</f>
        <v>4</v>
      </c>
      <c r="E13" s="22">
        <f>Feuil2!C13+Feuil2!E13-Feuil2!D13</f>
        <v>4</v>
      </c>
      <c r="F13" s="22"/>
      <c r="G13" s="2"/>
      <c r="H13" s="1"/>
    </row>
    <row r="14" spans="1:8">
      <c r="A14" s="8" t="s">
        <v>20</v>
      </c>
      <c r="B14" s="3" t="s">
        <v>18</v>
      </c>
      <c r="C14" s="2">
        <v>4</v>
      </c>
      <c r="D14" s="22">
        <f>C14+Feuil2!C14</f>
        <v>4</v>
      </c>
      <c r="E14" s="22">
        <f>Feuil2!C14+Feuil2!E14-Feuil2!D14</f>
        <v>4</v>
      </c>
      <c r="F14" s="22"/>
      <c r="G14" s="2"/>
      <c r="H14" s="1"/>
    </row>
    <row r="15" spans="1:8">
      <c r="A15" s="8" t="s">
        <v>19</v>
      </c>
      <c r="B15" s="3" t="s">
        <v>18</v>
      </c>
      <c r="C15" s="2">
        <v>2</v>
      </c>
      <c r="D15" s="22">
        <f>C15+Feuil2!C15</f>
        <v>2</v>
      </c>
      <c r="E15" s="22">
        <f>Feuil2!C15+Feuil2!E15-Feuil2!D15</f>
        <v>2</v>
      </c>
      <c r="F15" s="22"/>
      <c r="G15" s="2"/>
      <c r="H15" s="1"/>
    </row>
    <row r="16" spans="1:8">
      <c r="A16" s="8" t="s">
        <v>21</v>
      </c>
      <c r="B16" s="3" t="s">
        <v>121</v>
      </c>
      <c r="C16" s="2">
        <v>17</v>
      </c>
      <c r="D16" s="22">
        <f>C16+Feuil2!C16</f>
        <v>17</v>
      </c>
      <c r="E16" s="22">
        <f>Feuil2!C16+Feuil2!E16-Feuil2!D16</f>
        <v>17</v>
      </c>
      <c r="F16" s="22"/>
      <c r="G16" s="2"/>
      <c r="H16" s="1"/>
    </row>
    <row r="17" spans="1:8">
      <c r="A17" s="8" t="s">
        <v>22</v>
      </c>
      <c r="B17" s="3" t="s">
        <v>121</v>
      </c>
      <c r="C17" s="2">
        <v>15</v>
      </c>
      <c r="D17" s="22">
        <f>C17+Feuil2!C17</f>
        <v>15</v>
      </c>
      <c r="E17" s="22">
        <f>Feuil2!C17+Feuil2!E17-Feuil2!D17</f>
        <v>15</v>
      </c>
      <c r="F17" s="22"/>
      <c r="G17" s="2"/>
      <c r="H17" s="1"/>
    </row>
    <row r="18" spans="1:8">
      <c r="A18" s="8" t="s">
        <v>24</v>
      </c>
      <c r="B18" s="3" t="s">
        <v>121</v>
      </c>
      <c r="C18" s="2">
        <v>8</v>
      </c>
      <c r="D18" s="22">
        <f>C18+Feuil2!C18</f>
        <v>8</v>
      </c>
      <c r="E18" s="22">
        <f>Feuil2!C18+Feuil2!E18-Feuil2!D18</f>
        <v>8</v>
      </c>
      <c r="F18" s="22"/>
      <c r="G18" s="2"/>
      <c r="H18" s="1"/>
    </row>
    <row r="19" spans="1:8">
      <c r="A19" s="8" t="s">
        <v>23</v>
      </c>
      <c r="B19" s="3" t="s">
        <v>121</v>
      </c>
      <c r="C19" s="2">
        <v>33</v>
      </c>
      <c r="D19" s="22">
        <f>C19+Feuil2!C19</f>
        <v>33</v>
      </c>
      <c r="E19" s="22">
        <f>Feuil2!C19+Feuil2!E19-Feuil2!D19</f>
        <v>33</v>
      </c>
      <c r="F19" s="22"/>
      <c r="G19" s="2"/>
      <c r="H19" s="1"/>
    </row>
    <row r="20" spans="1:8">
      <c r="A20" s="6" t="s">
        <v>26</v>
      </c>
      <c r="B20" s="3" t="s">
        <v>25</v>
      </c>
      <c r="C20" s="2">
        <v>1</v>
      </c>
      <c r="D20" s="22">
        <f>C20+Feuil2!C20</f>
        <v>1</v>
      </c>
      <c r="E20" s="22">
        <f>Feuil2!C20+Feuil2!E20-Feuil2!D20</f>
        <v>1</v>
      </c>
      <c r="F20" s="22"/>
      <c r="G20" s="2"/>
      <c r="H20" s="1"/>
    </row>
    <row r="21" spans="1:8">
      <c r="A21" s="8" t="s">
        <v>27</v>
      </c>
      <c r="B21" s="3" t="s">
        <v>28</v>
      </c>
      <c r="C21" s="2">
        <f>25+2</f>
        <v>27</v>
      </c>
      <c r="D21" s="22">
        <f>C21+Feuil2!C21</f>
        <v>27</v>
      </c>
      <c r="E21" s="22">
        <f>Feuil2!C21+Feuil2!E21-Feuil2!D21</f>
        <v>27</v>
      </c>
      <c r="F21" s="22"/>
      <c r="G21" s="2"/>
      <c r="H21" s="1"/>
    </row>
    <row r="22" spans="1:8">
      <c r="A22" s="8" t="s">
        <v>29</v>
      </c>
      <c r="B22" s="3" t="s">
        <v>30</v>
      </c>
      <c r="C22" s="2">
        <v>17</v>
      </c>
      <c r="D22" s="22">
        <f>C22+Feuil2!C22</f>
        <v>17</v>
      </c>
      <c r="E22" s="22">
        <f>Feuil2!C22+Feuil2!E22-Feuil2!D22</f>
        <v>17</v>
      </c>
      <c r="F22" s="22" t="s">
        <v>31</v>
      </c>
      <c r="G22" s="2"/>
      <c r="H22" s="1"/>
    </row>
    <row r="23" spans="1:8">
      <c r="A23" s="8" t="s">
        <v>218</v>
      </c>
      <c r="B23" s="3" t="s">
        <v>217</v>
      </c>
      <c r="C23" s="2">
        <v>5</v>
      </c>
      <c r="D23" s="22">
        <f>C23+Feuil2!C23</f>
        <v>5</v>
      </c>
      <c r="E23" s="22">
        <f>Feuil2!C23+Feuil2!E23-Feuil2!D23</f>
        <v>5</v>
      </c>
      <c r="F23" s="22"/>
      <c r="G23" s="2"/>
      <c r="H23" s="1"/>
    </row>
    <row r="24" spans="1:8">
      <c r="A24" s="8" t="s">
        <v>213</v>
      </c>
      <c r="B24" s="3" t="s">
        <v>18</v>
      </c>
      <c r="C24" s="2">
        <v>4</v>
      </c>
      <c r="D24" s="22">
        <f>C24+Feuil2!C24</f>
        <v>4</v>
      </c>
      <c r="E24" s="22">
        <f>Feuil2!C24+Feuil2!E24-Feuil2!D24</f>
        <v>4</v>
      </c>
      <c r="F24" s="22"/>
      <c r="G24" s="2"/>
      <c r="H24" s="1"/>
    </row>
    <row r="25" spans="1:8">
      <c r="A25" s="8" t="s">
        <v>215</v>
      </c>
      <c r="B25" s="3" t="s">
        <v>216</v>
      </c>
      <c r="C25" s="2">
        <v>4</v>
      </c>
      <c r="D25" s="22">
        <f>C25+Feuil2!C25</f>
        <v>4</v>
      </c>
      <c r="E25" s="22">
        <f>Feuil2!C25+Feuil2!E25-Feuil2!D25</f>
        <v>4</v>
      </c>
      <c r="F25" s="22"/>
      <c r="G25" s="2"/>
      <c r="H25" s="1"/>
    </row>
    <row r="26" spans="1:8">
      <c r="A26" s="8" t="s">
        <v>214</v>
      </c>
      <c r="B26" s="3"/>
      <c r="C26" s="2"/>
      <c r="D26" s="22">
        <f>C26+Feuil2!C26</f>
        <v>0</v>
      </c>
      <c r="E26" s="22">
        <f>Feuil2!C26+Feuil2!E26-Feuil2!D26</f>
        <v>0</v>
      </c>
      <c r="F26" s="22"/>
      <c r="G26" s="2"/>
      <c r="H26" s="1"/>
    </row>
    <row r="27" spans="1:8">
      <c r="A27" s="8" t="s">
        <v>493</v>
      </c>
      <c r="B27" s="3" t="s">
        <v>32</v>
      </c>
      <c r="C27" s="2">
        <v>12</v>
      </c>
      <c r="D27" s="22">
        <f>C27+Feuil2!C27</f>
        <v>12</v>
      </c>
      <c r="E27" s="22">
        <f>Feuil2!C27+Feuil2!E27-Feuil2!D27</f>
        <v>12</v>
      </c>
      <c r="F27" s="22" t="s">
        <v>33</v>
      </c>
      <c r="G27" s="2"/>
      <c r="H27" s="1"/>
    </row>
    <row r="28" spans="1:8">
      <c r="A28" s="8" t="s">
        <v>34</v>
      </c>
      <c r="B28" s="3" t="s">
        <v>35</v>
      </c>
      <c r="C28" s="2">
        <v>2</v>
      </c>
      <c r="D28" s="22">
        <f>C28+Feuil2!C28</f>
        <v>2</v>
      </c>
      <c r="E28" s="22">
        <f>Feuil2!C28+Feuil2!E28-Feuil2!D28</f>
        <v>2</v>
      </c>
      <c r="F28" s="22"/>
      <c r="G28" s="2"/>
      <c r="H28" s="1"/>
    </row>
    <row r="29" spans="1:8">
      <c r="A29" s="8" t="s">
        <v>547</v>
      </c>
      <c r="B29" s="3" t="s">
        <v>546</v>
      </c>
      <c r="C29" s="2">
        <v>2</v>
      </c>
      <c r="D29" s="22">
        <f>C29+Feuil2!C29</f>
        <v>2</v>
      </c>
      <c r="E29" s="22">
        <f>Feuil2!C29+Feuil2!E29-Feuil2!D29</f>
        <v>2</v>
      </c>
      <c r="F29" s="22"/>
      <c r="G29" s="2"/>
      <c r="H29" s="1"/>
    </row>
    <row r="30" spans="1:8">
      <c r="A30" s="9" t="s">
        <v>50</v>
      </c>
      <c r="B30" s="3" t="s">
        <v>4</v>
      </c>
      <c r="C30" s="2">
        <v>20</v>
      </c>
      <c r="D30" s="22">
        <f>C30+Feuil2!C30</f>
        <v>20</v>
      </c>
      <c r="E30" s="22">
        <f>Feuil2!C30+Feuil2!E30-Feuil2!D30</f>
        <v>20</v>
      </c>
      <c r="F30" s="22">
        <v>31114240</v>
      </c>
      <c r="G30" s="2"/>
      <c r="H30" s="1"/>
    </row>
    <row r="31" spans="1:8">
      <c r="A31" s="9" t="s">
        <v>494</v>
      </c>
      <c r="B31" s="3" t="s">
        <v>4</v>
      </c>
      <c r="C31" s="2">
        <v>9</v>
      </c>
      <c r="D31" s="22">
        <f>C31+Feuil2!C31</f>
        <v>9</v>
      </c>
      <c r="E31" s="22">
        <f>Feuil2!C31+Feuil2!E31-Feuil2!D31</f>
        <v>9</v>
      </c>
      <c r="F31" s="22"/>
      <c r="G31" s="2"/>
      <c r="H31" s="1"/>
    </row>
    <row r="32" spans="1:8">
      <c r="A32" s="9" t="s">
        <v>51</v>
      </c>
      <c r="B32" s="3" t="s">
        <v>4</v>
      </c>
      <c r="C32" s="2">
        <v>6</v>
      </c>
      <c r="D32" s="22">
        <f>C32+Feuil2!C32</f>
        <v>6</v>
      </c>
      <c r="E32" s="22">
        <f>Feuil2!C32+Feuil2!E32-Feuil2!D32</f>
        <v>6</v>
      </c>
      <c r="F32" s="22"/>
      <c r="G32" s="2"/>
      <c r="H32" s="1"/>
    </row>
    <row r="33" spans="1:8">
      <c r="A33" s="7" t="s">
        <v>54</v>
      </c>
      <c r="B33" s="3" t="s">
        <v>4</v>
      </c>
      <c r="C33" s="2">
        <v>1</v>
      </c>
      <c r="D33" s="22">
        <f>C33+Feuil2!C33</f>
        <v>1</v>
      </c>
      <c r="E33" s="22">
        <f>Feuil2!C33+Feuil2!E33-Feuil2!D33</f>
        <v>1</v>
      </c>
      <c r="F33" s="22"/>
      <c r="G33" s="2"/>
      <c r="H33" s="1"/>
    </row>
    <row r="34" spans="1:8">
      <c r="A34" s="1" t="s">
        <v>545</v>
      </c>
      <c r="B34" s="3" t="s">
        <v>13</v>
      </c>
      <c r="C34" s="2">
        <f>8*6</f>
        <v>48</v>
      </c>
      <c r="D34" s="22">
        <f>C34+Feuil2!C34</f>
        <v>48</v>
      </c>
      <c r="E34" s="22">
        <f>Feuil2!C34+Feuil2!E34-Feuil2!D34</f>
        <v>48</v>
      </c>
      <c r="F34" s="22">
        <v>63961</v>
      </c>
      <c r="G34" s="2"/>
      <c r="H34" s="1"/>
    </row>
    <row r="35" spans="1:8">
      <c r="A35" s="7" t="s">
        <v>52</v>
      </c>
      <c r="B35" s="3" t="s">
        <v>53</v>
      </c>
      <c r="C35" s="2">
        <v>10</v>
      </c>
      <c r="D35" s="22">
        <f>C35+Feuil2!C35</f>
        <v>10</v>
      </c>
      <c r="E35" s="22">
        <f>Feuil2!C35+Feuil2!E35-Feuil2!D35</f>
        <v>10</v>
      </c>
      <c r="F35" s="22">
        <v>9052</v>
      </c>
      <c r="G35" s="2"/>
      <c r="H35" s="1"/>
    </row>
    <row r="36" spans="1:8">
      <c r="A36" s="1" t="s">
        <v>548</v>
      </c>
      <c r="B36" s="3" t="s">
        <v>67</v>
      </c>
      <c r="C36" s="2">
        <v>1</v>
      </c>
      <c r="D36" s="22">
        <f>C36+Feuil2!C36</f>
        <v>1</v>
      </c>
      <c r="E36" s="22">
        <f>Feuil2!C36+Feuil2!E36-Feuil2!D36</f>
        <v>1</v>
      </c>
      <c r="F36" s="22">
        <v>5714</v>
      </c>
      <c r="G36" s="2"/>
      <c r="H36" s="1"/>
    </row>
    <row r="37" spans="1:8">
      <c r="A37" s="1" t="s">
        <v>84</v>
      </c>
      <c r="B37" s="3" t="s">
        <v>549</v>
      </c>
      <c r="C37" s="2">
        <v>1</v>
      </c>
      <c r="D37" s="22">
        <f>C37+Feuil2!C37</f>
        <v>1</v>
      </c>
      <c r="E37" s="22">
        <f>Feuil2!C37+Feuil2!E37-Feuil2!D37</f>
        <v>1</v>
      </c>
      <c r="F37" s="22" t="s">
        <v>550</v>
      </c>
      <c r="G37" s="2"/>
      <c r="H37" s="1"/>
    </row>
    <row r="38" spans="1:8">
      <c r="A38" s="7" t="s">
        <v>55</v>
      </c>
      <c r="B38" s="3"/>
      <c r="C38" s="2">
        <v>6</v>
      </c>
      <c r="D38" s="22">
        <f>C38+Feuil2!C38</f>
        <v>6</v>
      </c>
      <c r="E38" s="22">
        <f>Feuil2!C38+Feuil2!E38-Feuil2!D38</f>
        <v>6</v>
      </c>
      <c r="F38" s="22"/>
      <c r="G38" s="2"/>
      <c r="H38" s="1"/>
    </row>
    <row r="39" spans="1:8">
      <c r="A39" s="7" t="s">
        <v>56</v>
      </c>
      <c r="B39" s="3"/>
      <c r="C39" s="2">
        <v>5</v>
      </c>
      <c r="D39" s="22">
        <f>C39+Feuil2!C39</f>
        <v>5</v>
      </c>
      <c r="E39" s="22">
        <f>Feuil2!C39+Feuil2!E39-Feuil2!D39</f>
        <v>5</v>
      </c>
      <c r="F39" s="22"/>
      <c r="G39" s="2"/>
      <c r="H39" s="1"/>
    </row>
    <row r="40" spans="1:8">
      <c r="A40" s="7" t="s">
        <v>57</v>
      </c>
      <c r="B40" s="3" t="s">
        <v>58</v>
      </c>
      <c r="C40" s="2">
        <v>2</v>
      </c>
      <c r="D40" s="22">
        <f>C40+Feuil2!C40</f>
        <v>2</v>
      </c>
      <c r="E40" s="22">
        <f>Feuil2!C40+Feuil2!E40-Feuil2!D40</f>
        <v>2</v>
      </c>
      <c r="F40" s="22" t="s">
        <v>59</v>
      </c>
      <c r="G40" s="2"/>
      <c r="H40" s="1"/>
    </row>
    <row r="41" spans="1:8">
      <c r="A41" s="6" t="s">
        <v>36</v>
      </c>
      <c r="B41" s="3" t="s">
        <v>37</v>
      </c>
      <c r="C41" s="2">
        <v>7</v>
      </c>
      <c r="D41" s="22">
        <f>C41+Feuil2!C41</f>
        <v>7</v>
      </c>
      <c r="E41" s="22">
        <f>Feuil2!C41+Feuil2!E41-Feuil2!D41</f>
        <v>7</v>
      </c>
      <c r="F41" s="22">
        <v>506046</v>
      </c>
      <c r="G41" s="2"/>
      <c r="H41" s="1"/>
    </row>
    <row r="42" spans="1:8">
      <c r="A42" s="6" t="s">
        <v>38</v>
      </c>
      <c r="B42" s="3" t="s">
        <v>39</v>
      </c>
      <c r="C42" s="2">
        <v>2</v>
      </c>
      <c r="D42" s="22">
        <f>C42+Feuil2!C42</f>
        <v>2</v>
      </c>
      <c r="E42" s="22">
        <f>Feuil2!C42+Feuil2!E42-Feuil2!D42</f>
        <v>2</v>
      </c>
      <c r="F42" s="22" t="s">
        <v>40</v>
      </c>
      <c r="G42" s="2"/>
      <c r="H42" s="1"/>
    </row>
    <row r="43" spans="1:8">
      <c r="A43" s="6" t="s">
        <v>41</v>
      </c>
      <c r="B43" s="3"/>
      <c r="C43" s="2">
        <f>37+6</f>
        <v>43</v>
      </c>
      <c r="D43" s="22">
        <f>C43+Feuil2!C43</f>
        <v>43</v>
      </c>
      <c r="E43" s="22">
        <f>Feuil2!C43+Feuil2!E43-Feuil2!D43</f>
        <v>43</v>
      </c>
      <c r="F43" s="22"/>
      <c r="G43" s="2"/>
      <c r="H43" s="1"/>
    </row>
    <row r="44" spans="1:8">
      <c r="A44" s="7" t="s">
        <v>42</v>
      </c>
      <c r="B44" s="3"/>
      <c r="C44" s="2">
        <v>7</v>
      </c>
      <c r="D44" s="22">
        <f>C44+Feuil2!C44</f>
        <v>7</v>
      </c>
      <c r="E44" s="22">
        <f>Feuil2!C44+Feuil2!E44-Feuil2!D44</f>
        <v>7</v>
      </c>
      <c r="F44" s="22"/>
      <c r="G44" s="2"/>
      <c r="H44" s="1"/>
    </row>
    <row r="45" spans="1:8">
      <c r="A45" s="1" t="s">
        <v>495</v>
      </c>
      <c r="B45" s="3"/>
      <c r="C45" s="2">
        <v>6</v>
      </c>
      <c r="D45" s="22">
        <f>C45+Feuil2!C45</f>
        <v>6</v>
      </c>
      <c r="E45" s="22">
        <f>Feuil2!C45+Feuil2!E45-Feuil2!D45</f>
        <v>6</v>
      </c>
      <c r="F45" s="22"/>
      <c r="G45" s="2"/>
      <c r="H45" s="1"/>
    </row>
    <row r="46" spans="1:8">
      <c r="A46" s="7" t="s">
        <v>43</v>
      </c>
      <c r="B46" s="3"/>
      <c r="C46" s="2">
        <v>6</v>
      </c>
      <c r="D46" s="22">
        <f>C46+Feuil2!C46</f>
        <v>6</v>
      </c>
      <c r="E46" s="22">
        <f>Feuil2!C46+Feuil2!E46-Feuil2!D46</f>
        <v>6</v>
      </c>
      <c r="F46" s="22"/>
      <c r="G46" s="2"/>
      <c r="H46" s="1"/>
    </row>
    <row r="47" spans="1:8">
      <c r="A47" s="7" t="s">
        <v>44</v>
      </c>
      <c r="B47" s="3"/>
      <c r="C47" s="2">
        <v>2</v>
      </c>
      <c r="D47" s="22">
        <f>C47+Feuil2!C47</f>
        <v>2</v>
      </c>
      <c r="E47" s="22">
        <f>Feuil2!C47+Feuil2!E47-Feuil2!D47</f>
        <v>2</v>
      </c>
      <c r="F47" s="22"/>
      <c r="G47" s="2"/>
      <c r="H47" s="1"/>
    </row>
    <row r="48" spans="1:8">
      <c r="A48" s="7" t="s">
        <v>45</v>
      </c>
      <c r="B48" s="3"/>
      <c r="C48" s="2">
        <f>12+4+4+1</f>
        <v>21</v>
      </c>
      <c r="D48" s="22">
        <f>C48+Feuil2!C48</f>
        <v>21</v>
      </c>
      <c r="E48" s="22">
        <f>Feuil2!C48+Feuil2!E48-Feuil2!D48</f>
        <v>21</v>
      </c>
      <c r="F48" s="22"/>
      <c r="G48" s="2"/>
      <c r="H48" s="1"/>
    </row>
    <row r="49" spans="1:8">
      <c r="A49" s="7" t="s">
        <v>46</v>
      </c>
      <c r="B49" s="3"/>
      <c r="C49" s="2">
        <v>5</v>
      </c>
      <c r="D49" s="22">
        <f>C49+Feuil2!C49</f>
        <v>5</v>
      </c>
      <c r="E49" s="22">
        <f>Feuil2!C49+Feuil2!E49-Feuil2!D49</f>
        <v>5</v>
      </c>
      <c r="F49" s="22"/>
      <c r="G49" s="2"/>
      <c r="H49" s="1"/>
    </row>
    <row r="50" spans="1:8">
      <c r="A50" s="7" t="s">
        <v>47</v>
      </c>
      <c r="B50" s="3" t="s">
        <v>48</v>
      </c>
      <c r="C50" s="2">
        <v>3</v>
      </c>
      <c r="D50" s="22">
        <f>C50+Feuil2!C50</f>
        <v>3</v>
      </c>
      <c r="E50" s="22">
        <f>Feuil2!C50+Feuil2!E50-Feuil2!D50</f>
        <v>3</v>
      </c>
      <c r="F50" s="22" t="s">
        <v>49</v>
      </c>
      <c r="G50" s="2"/>
      <c r="H50" s="1"/>
    </row>
    <row r="51" spans="1:8">
      <c r="A51" s="7" t="s">
        <v>60</v>
      </c>
      <c r="B51" s="11" t="s">
        <v>61</v>
      </c>
      <c r="C51" s="2">
        <v>2</v>
      </c>
      <c r="D51" s="22">
        <f>C51+Feuil2!C51</f>
        <v>2</v>
      </c>
      <c r="E51" s="22">
        <f>Feuil2!C51+Feuil2!E51-Feuil2!D51</f>
        <v>2</v>
      </c>
      <c r="F51" s="22"/>
      <c r="G51" s="2"/>
      <c r="H51" s="1"/>
    </row>
    <row r="52" spans="1:8">
      <c r="A52" s="7" t="s">
        <v>62</v>
      </c>
      <c r="B52" s="3" t="s">
        <v>63</v>
      </c>
      <c r="C52" s="2">
        <v>1</v>
      </c>
      <c r="D52" s="22">
        <f>C52+Feuil2!C52</f>
        <v>1</v>
      </c>
      <c r="E52" s="22">
        <f>Feuil2!C52+Feuil2!E52-Feuil2!D52</f>
        <v>1</v>
      </c>
      <c r="F52" s="22">
        <v>144525</v>
      </c>
      <c r="G52" s="2"/>
      <c r="H52" s="1"/>
    </row>
    <row r="53" spans="1:8">
      <c r="A53" s="1" t="s">
        <v>551</v>
      </c>
      <c r="B53" s="3" t="s">
        <v>63</v>
      </c>
      <c r="C53" s="2">
        <v>1</v>
      </c>
      <c r="D53" s="22">
        <f>C53+Feuil2!C53</f>
        <v>1</v>
      </c>
      <c r="E53" s="22">
        <f>Feuil2!C53+Feuil2!E53-Feuil2!D53</f>
        <v>1</v>
      </c>
      <c r="F53" s="22">
        <v>914610</v>
      </c>
      <c r="G53" s="2"/>
      <c r="H53" s="1"/>
    </row>
    <row r="54" spans="1:8">
      <c r="A54" s="13" t="s">
        <v>65</v>
      </c>
      <c r="B54" s="14" t="s">
        <v>211</v>
      </c>
      <c r="C54" s="2">
        <v>2</v>
      </c>
      <c r="D54" s="22">
        <f>C54+Feuil2!C54</f>
        <v>2</v>
      </c>
      <c r="E54" s="22">
        <f>Feuil2!C54+Feuil2!E54-Feuil2!D54</f>
        <v>2</v>
      </c>
      <c r="F54" s="22"/>
      <c r="G54" s="2"/>
      <c r="H54" s="1"/>
    </row>
    <row r="55" spans="1:8">
      <c r="A55" s="13" t="s">
        <v>66</v>
      </c>
      <c r="B55" s="14" t="s">
        <v>64</v>
      </c>
      <c r="C55" s="2">
        <v>1</v>
      </c>
      <c r="D55" s="22">
        <f>C55+Feuil2!C55</f>
        <v>1</v>
      </c>
      <c r="E55" s="22">
        <f>Feuil2!C55+Feuil2!E55-Feuil2!D55</f>
        <v>1</v>
      </c>
      <c r="F55" s="22"/>
      <c r="G55" s="2"/>
      <c r="H55" s="1"/>
    </row>
    <row r="56" spans="1:8">
      <c r="A56" s="7" t="s">
        <v>68</v>
      </c>
      <c r="B56" s="3" t="s">
        <v>67</v>
      </c>
      <c r="C56" s="2">
        <v>1</v>
      </c>
      <c r="D56" s="22">
        <f>C56+Feuil2!C56</f>
        <v>1</v>
      </c>
      <c r="E56" s="22">
        <f>Feuil2!C56+Feuil2!E56-Feuil2!D56</f>
        <v>1</v>
      </c>
      <c r="F56" s="22"/>
      <c r="G56" s="2"/>
      <c r="H56" s="1"/>
    </row>
    <row r="57" spans="1:8">
      <c r="A57" s="1" t="s">
        <v>552</v>
      </c>
      <c r="B57" s="3" t="s">
        <v>67</v>
      </c>
      <c r="C57" s="2">
        <v>2</v>
      </c>
      <c r="D57" s="22">
        <f>C57+Feuil2!C57</f>
        <v>2</v>
      </c>
      <c r="E57" s="22">
        <f>Feuil2!C57+Feuil2!E57-Feuil2!D57</f>
        <v>2</v>
      </c>
      <c r="F57" s="22"/>
      <c r="G57" s="2"/>
      <c r="H57" s="1"/>
    </row>
    <row r="58" spans="1:8">
      <c r="A58" s="7" t="s">
        <v>69</v>
      </c>
      <c r="B58" s="3"/>
      <c r="C58" s="2">
        <v>1</v>
      </c>
      <c r="D58" s="22">
        <f>C58+Feuil2!C58</f>
        <v>1</v>
      </c>
      <c r="E58" s="22">
        <f>Feuil2!C58+Feuil2!E58-Feuil2!D58</f>
        <v>1</v>
      </c>
      <c r="F58" s="22"/>
      <c r="G58" s="2"/>
      <c r="H58" s="1"/>
    </row>
    <row r="59" spans="1:8">
      <c r="A59" s="7" t="s">
        <v>71</v>
      </c>
      <c r="B59" s="3" t="s">
        <v>72</v>
      </c>
      <c r="C59" s="2">
        <v>1</v>
      </c>
      <c r="D59" s="22">
        <f>C59+Feuil2!C59</f>
        <v>1</v>
      </c>
      <c r="E59" s="22">
        <f>Feuil2!C59+Feuil2!E59-Feuil2!D59</f>
        <v>1</v>
      </c>
      <c r="F59" s="22">
        <v>3305</v>
      </c>
      <c r="G59" s="2"/>
      <c r="H59" s="1"/>
    </row>
    <row r="60" spans="1:8">
      <c r="A60" s="7" t="s">
        <v>70</v>
      </c>
      <c r="B60" s="3" t="s">
        <v>72</v>
      </c>
      <c r="C60" s="2">
        <v>1</v>
      </c>
      <c r="D60" s="22">
        <f>C60+Feuil2!C60</f>
        <v>1</v>
      </c>
      <c r="E60" s="22">
        <f>Feuil2!C60+Feuil2!E60-Feuil2!D60</f>
        <v>1</v>
      </c>
      <c r="F60" s="22"/>
      <c r="G60" s="2"/>
      <c r="H60" s="1"/>
    </row>
    <row r="61" spans="1:8">
      <c r="A61" s="7" t="s">
        <v>71</v>
      </c>
      <c r="B61" s="3" t="s">
        <v>72</v>
      </c>
      <c r="C61" s="2">
        <v>1</v>
      </c>
      <c r="D61" s="22">
        <f>C61+Feuil2!C61</f>
        <v>1</v>
      </c>
      <c r="E61" s="22">
        <f>Feuil2!C61+Feuil2!E61-Feuil2!D61</f>
        <v>1</v>
      </c>
      <c r="F61" s="22">
        <v>3311</v>
      </c>
      <c r="G61" s="2"/>
      <c r="H61" s="1"/>
    </row>
    <row r="62" spans="1:8">
      <c r="A62" s="7" t="s">
        <v>73</v>
      </c>
      <c r="B62" s="3" t="s">
        <v>67</v>
      </c>
      <c r="C62" s="2">
        <v>1</v>
      </c>
      <c r="D62" s="22">
        <f>C62+Feuil2!C62</f>
        <v>1</v>
      </c>
      <c r="E62" s="22">
        <f>Feuil2!C62+Feuil2!E62-Feuil2!D62</f>
        <v>1</v>
      </c>
      <c r="F62" s="22" t="s">
        <v>74</v>
      </c>
      <c r="G62" s="2"/>
      <c r="H62" s="1"/>
    </row>
    <row r="63" spans="1:8">
      <c r="A63" s="7" t="s">
        <v>75</v>
      </c>
      <c r="B63" s="3" t="s">
        <v>76</v>
      </c>
      <c r="C63" s="2">
        <v>1</v>
      </c>
      <c r="D63" s="22">
        <f>C63+Feuil2!C63</f>
        <v>1</v>
      </c>
      <c r="E63" s="22">
        <f>Feuil2!C63+Feuil2!E63-Feuil2!D63</f>
        <v>1</v>
      </c>
      <c r="F63" s="22" t="s">
        <v>77</v>
      </c>
      <c r="G63" s="5" t="s">
        <v>78</v>
      </c>
      <c r="H63" s="1"/>
    </row>
    <row r="64" spans="1:8">
      <c r="A64" s="1" t="s">
        <v>553</v>
      </c>
      <c r="B64" s="3" t="s">
        <v>63</v>
      </c>
      <c r="C64" s="2">
        <v>2</v>
      </c>
      <c r="D64" s="22">
        <f>C64+Feuil2!C64</f>
        <v>2</v>
      </c>
      <c r="E64" s="22">
        <f>Feuil2!C64+Feuil2!E64-Feuil2!D64</f>
        <v>2</v>
      </c>
      <c r="F64" s="22">
        <v>144183</v>
      </c>
      <c r="G64" s="2"/>
      <c r="H64" s="1"/>
    </row>
    <row r="65" spans="1:8">
      <c r="A65" s="7" t="s">
        <v>79</v>
      </c>
      <c r="B65" s="3" t="s">
        <v>67</v>
      </c>
      <c r="C65" s="2">
        <v>2</v>
      </c>
      <c r="D65" s="22">
        <f>C65+Feuil2!C65</f>
        <v>2</v>
      </c>
      <c r="E65" s="22">
        <f>Feuil2!C65+Feuil2!E65-Feuil2!D65</f>
        <v>2</v>
      </c>
      <c r="F65" s="22"/>
      <c r="G65" s="2"/>
      <c r="H65" s="1"/>
    </row>
    <row r="66" spans="1:8">
      <c r="A66" s="7" t="s">
        <v>80</v>
      </c>
      <c r="B66" s="3"/>
      <c r="C66" s="2">
        <v>17</v>
      </c>
      <c r="D66" s="22">
        <f>C66+Feuil2!C66</f>
        <v>17</v>
      </c>
      <c r="E66" s="22">
        <f>Feuil2!C66+Feuil2!E66-Feuil2!D66</f>
        <v>17</v>
      </c>
      <c r="F66" s="22"/>
      <c r="G66" s="2"/>
      <c r="H66" s="1"/>
    </row>
    <row r="67" spans="1:8">
      <c r="A67" s="1" t="s">
        <v>554</v>
      </c>
      <c r="B67" s="3" t="s">
        <v>428</v>
      </c>
      <c r="C67" s="2">
        <v>1</v>
      </c>
      <c r="D67" s="22">
        <f>C67+Feuil2!C67</f>
        <v>1</v>
      </c>
      <c r="E67" s="22">
        <f>Feuil2!C67+Feuil2!E67-Feuil2!D67</f>
        <v>1</v>
      </c>
      <c r="F67" s="22">
        <v>532074</v>
      </c>
      <c r="G67" s="2"/>
      <c r="H67" s="1"/>
    </row>
    <row r="68" spans="1:8">
      <c r="A68" s="1" t="s">
        <v>555</v>
      </c>
      <c r="B68" s="3" t="s">
        <v>211</v>
      </c>
      <c r="C68" s="2">
        <v>13</v>
      </c>
      <c r="D68" s="22">
        <f>C68+Feuil2!C68</f>
        <v>13</v>
      </c>
      <c r="E68" s="22">
        <f>Feuil2!C68+Feuil2!E68-Feuil2!D68</f>
        <v>13</v>
      </c>
      <c r="F68" s="22" t="s">
        <v>556</v>
      </c>
      <c r="G68" s="2"/>
      <c r="H68" s="1"/>
    </row>
    <row r="69" spans="1:8">
      <c r="A69" s="1" t="s">
        <v>557</v>
      </c>
      <c r="B69" s="3" t="s">
        <v>67</v>
      </c>
      <c r="C69" s="2">
        <v>1</v>
      </c>
      <c r="D69" s="22">
        <f>C69+Feuil2!C69</f>
        <v>1</v>
      </c>
      <c r="E69" s="22">
        <f>Feuil2!C69+Feuil2!E69-Feuil2!D69</f>
        <v>1</v>
      </c>
      <c r="F69" s="22">
        <v>4680</v>
      </c>
      <c r="G69" s="2"/>
      <c r="H69" s="1"/>
    </row>
    <row r="70" spans="1:8">
      <c r="A70" s="1" t="s">
        <v>560</v>
      </c>
      <c r="B70" s="3" t="s">
        <v>67</v>
      </c>
      <c r="C70" s="2">
        <v>1</v>
      </c>
      <c r="D70" s="22">
        <f>C70+Feuil2!C70</f>
        <v>1</v>
      </c>
      <c r="E70" s="22">
        <f>Feuil2!C70+Feuil2!E70-Feuil2!D70</f>
        <v>1</v>
      </c>
      <c r="F70" s="22" t="s">
        <v>561</v>
      </c>
      <c r="G70" s="2"/>
      <c r="H70" s="1"/>
    </row>
    <row r="71" spans="1:8">
      <c r="A71" s="1" t="s">
        <v>558</v>
      </c>
      <c r="B71" s="3" t="s">
        <v>67</v>
      </c>
      <c r="C71" s="2">
        <v>1</v>
      </c>
      <c r="D71" s="22">
        <f>C71+Feuil2!C71</f>
        <v>1</v>
      </c>
      <c r="E71" s="22">
        <f>Feuil2!C71+Feuil2!E71-Feuil2!D71</f>
        <v>1</v>
      </c>
      <c r="F71" s="22" t="s">
        <v>559</v>
      </c>
      <c r="G71" s="2"/>
      <c r="H71" s="1"/>
    </row>
    <row r="72" spans="1:8">
      <c r="A72" s="7" t="s">
        <v>81</v>
      </c>
      <c r="B72" s="3" t="s">
        <v>82</v>
      </c>
      <c r="C72" s="2">
        <v>1</v>
      </c>
      <c r="D72" s="22">
        <f>C72+Feuil2!C72</f>
        <v>1</v>
      </c>
      <c r="E72" s="22">
        <f>Feuil2!C72+Feuil2!E72-Feuil2!D72</f>
        <v>1</v>
      </c>
      <c r="F72" s="22"/>
      <c r="G72" s="2"/>
      <c r="H72" s="1"/>
    </row>
    <row r="73" spans="1:8">
      <c r="A73" s="7" t="s">
        <v>84</v>
      </c>
      <c r="B73" s="3" t="s">
        <v>83</v>
      </c>
      <c r="C73" s="2">
        <v>1</v>
      </c>
      <c r="D73" s="22">
        <f>C73+Feuil2!C73</f>
        <v>1</v>
      </c>
      <c r="E73" s="22">
        <f>Feuil2!C73+Feuil2!E73-Feuil2!D73</f>
        <v>1</v>
      </c>
      <c r="F73" s="22"/>
      <c r="G73" s="2"/>
      <c r="H73" s="1"/>
    </row>
    <row r="74" spans="1:8">
      <c r="A74" s="7" t="s">
        <v>85</v>
      </c>
      <c r="B74" s="3" t="s">
        <v>86</v>
      </c>
      <c r="C74" s="2">
        <f>1+24</f>
        <v>25</v>
      </c>
      <c r="D74" s="22">
        <f>C74+Feuil2!C74</f>
        <v>25</v>
      </c>
      <c r="E74" s="22">
        <f>Feuil2!C74+Feuil2!E74-Feuil2!D74</f>
        <v>25</v>
      </c>
      <c r="F74" s="22"/>
      <c r="G74" s="2"/>
      <c r="H74" s="1"/>
    </row>
    <row r="75" spans="1:8">
      <c r="A75" s="1" t="s">
        <v>212</v>
      </c>
      <c r="B75" s="3" t="s">
        <v>86</v>
      </c>
      <c r="C75" s="2">
        <v>16</v>
      </c>
      <c r="D75" s="22">
        <f>C75+Feuil2!C75</f>
        <v>16</v>
      </c>
      <c r="E75" s="22">
        <f>Feuil2!C75+Feuil2!E75-Feuil2!D75</f>
        <v>16</v>
      </c>
      <c r="F75" s="22"/>
      <c r="G75" s="2"/>
      <c r="H75" s="1"/>
    </row>
    <row r="76" spans="1:8">
      <c r="A76" s="10" t="s">
        <v>87</v>
      </c>
      <c r="B76" s="11" t="s">
        <v>86</v>
      </c>
      <c r="C76" s="2">
        <v>25</v>
      </c>
      <c r="D76" s="22">
        <f>C76+Feuil2!C76</f>
        <v>25</v>
      </c>
      <c r="E76" s="22">
        <f>Feuil2!C76+Feuil2!E76-Feuil2!D76</f>
        <v>25</v>
      </c>
      <c r="F76" s="22"/>
      <c r="G76" s="2"/>
      <c r="H76" s="1"/>
    </row>
    <row r="77" spans="1:8">
      <c r="A77" s="4" t="s">
        <v>608</v>
      </c>
      <c r="B77" s="11" t="s">
        <v>86</v>
      </c>
      <c r="C77" s="2">
        <f>11+(5*10)+5</f>
        <v>66</v>
      </c>
      <c r="D77" s="22">
        <f>C77+Feuil2!C77</f>
        <v>66</v>
      </c>
      <c r="E77" s="22">
        <f>Feuil2!C77+Feuil2!E77-Feuil2!D77</f>
        <v>66</v>
      </c>
      <c r="F77" s="22">
        <v>53077</v>
      </c>
      <c r="G77" s="2"/>
      <c r="H77" s="1"/>
    </row>
    <row r="78" spans="1:8">
      <c r="A78" s="4" t="s">
        <v>607</v>
      </c>
      <c r="B78" s="11" t="s">
        <v>86</v>
      </c>
      <c r="C78" s="2">
        <v>8</v>
      </c>
      <c r="D78" s="22">
        <f>C78+Feuil2!C78</f>
        <v>8</v>
      </c>
      <c r="E78" s="22">
        <f>Feuil2!C78+Feuil2!E78-Feuil2!D78</f>
        <v>8</v>
      </c>
      <c r="F78" s="22"/>
      <c r="G78" s="2"/>
      <c r="H78" s="1"/>
    </row>
    <row r="79" spans="1:8">
      <c r="A79" s="7" t="s">
        <v>88</v>
      </c>
      <c r="B79" s="3" t="s">
        <v>89</v>
      </c>
      <c r="C79" s="2">
        <v>1</v>
      </c>
      <c r="D79" s="22">
        <f>C79+Feuil2!C79</f>
        <v>1</v>
      </c>
      <c r="E79" s="22">
        <f>Feuil2!C79+Feuil2!E79-Feuil2!D79</f>
        <v>1</v>
      </c>
      <c r="F79" s="22"/>
      <c r="G79" s="2"/>
      <c r="H79" s="1"/>
    </row>
    <row r="80" spans="1:8">
      <c r="A80" s="7" t="s">
        <v>90</v>
      </c>
      <c r="B80" s="3" t="s">
        <v>91</v>
      </c>
      <c r="C80" s="2">
        <v>1</v>
      </c>
      <c r="D80" s="22">
        <f>C80+Feuil2!C80</f>
        <v>1</v>
      </c>
      <c r="E80" s="22">
        <f>Feuil2!C80+Feuil2!E80-Feuil2!D80</f>
        <v>1</v>
      </c>
      <c r="F80" s="22" t="s">
        <v>92</v>
      </c>
      <c r="G80" s="2"/>
      <c r="H80" s="1"/>
    </row>
    <row r="81" spans="1:8">
      <c r="A81" s="7" t="s">
        <v>93</v>
      </c>
      <c r="B81" s="3" t="s">
        <v>94</v>
      </c>
      <c r="C81" s="2">
        <v>1</v>
      </c>
      <c r="D81" s="22">
        <f>C81+Feuil2!C81</f>
        <v>1</v>
      </c>
      <c r="E81" s="22">
        <f>Feuil2!C81+Feuil2!E81-Feuil2!D81</f>
        <v>1</v>
      </c>
      <c r="F81" s="22" t="s">
        <v>95</v>
      </c>
      <c r="G81" s="5" t="s">
        <v>96</v>
      </c>
      <c r="H81" s="1"/>
    </row>
    <row r="82" spans="1:8">
      <c r="A82" s="7" t="s">
        <v>97</v>
      </c>
      <c r="B82" s="3"/>
      <c r="C82" s="2">
        <v>4</v>
      </c>
      <c r="D82" s="22">
        <f>C82+Feuil2!C82</f>
        <v>4</v>
      </c>
      <c r="E82" s="22">
        <f>Feuil2!C82+Feuil2!E82-Feuil2!D82</f>
        <v>4</v>
      </c>
      <c r="F82" s="22"/>
      <c r="G82" s="2"/>
      <c r="H82" s="1"/>
    </row>
    <row r="83" spans="1:8">
      <c r="A83" s="7" t="s">
        <v>98</v>
      </c>
      <c r="B83" s="3" t="s">
        <v>99</v>
      </c>
      <c r="C83" s="2">
        <v>1</v>
      </c>
      <c r="D83" s="22">
        <f>C83+Feuil2!C83</f>
        <v>1</v>
      </c>
      <c r="E83" s="22">
        <f>Feuil2!C83+Feuil2!E83-Feuil2!D83</f>
        <v>1</v>
      </c>
      <c r="F83" s="22"/>
      <c r="G83" s="2"/>
      <c r="H83" s="1"/>
    </row>
    <row r="84" spans="1:8">
      <c r="A84" s="1" t="s">
        <v>168</v>
      </c>
      <c r="B84" s="3" t="s">
        <v>99</v>
      </c>
      <c r="C84" s="2">
        <v>2</v>
      </c>
      <c r="D84" s="22">
        <f>C84+Feuil2!C84</f>
        <v>2</v>
      </c>
      <c r="E84" s="22">
        <f>Feuil2!C84+Feuil2!E84-Feuil2!D84</f>
        <v>2</v>
      </c>
      <c r="F84" s="22"/>
      <c r="G84" s="2"/>
      <c r="H84" s="1"/>
    </row>
    <row r="85" spans="1:8">
      <c r="A85" s="7" t="s">
        <v>100</v>
      </c>
      <c r="B85" s="3" t="s">
        <v>101</v>
      </c>
      <c r="C85" s="2">
        <v>25</v>
      </c>
      <c r="D85" s="22">
        <f>C85+Feuil2!C85</f>
        <v>25</v>
      </c>
      <c r="E85" s="22">
        <f>Feuil2!C85+Feuil2!E85-Feuil2!D85</f>
        <v>25</v>
      </c>
      <c r="F85" s="22">
        <v>32555162</v>
      </c>
      <c r="G85" s="2"/>
      <c r="H85" s="1"/>
    </row>
    <row r="86" spans="1:8">
      <c r="A86" s="7" t="s">
        <v>102</v>
      </c>
      <c r="B86" s="3" t="s">
        <v>86</v>
      </c>
      <c r="C86" s="2">
        <f>80+38</f>
        <v>118</v>
      </c>
      <c r="D86" s="22">
        <f>C86+Feuil2!C86</f>
        <v>118</v>
      </c>
      <c r="E86" s="22">
        <f>Feuil2!C86+Feuil2!E86-Feuil2!D86</f>
        <v>118</v>
      </c>
      <c r="F86" s="22">
        <v>62101</v>
      </c>
      <c r="G86" s="2"/>
      <c r="H86" s="1"/>
    </row>
    <row r="87" spans="1:8">
      <c r="A87" s="7" t="s">
        <v>103</v>
      </c>
      <c r="B87" s="3"/>
      <c r="C87" s="2">
        <f>25+18+44</f>
        <v>87</v>
      </c>
      <c r="D87" s="22">
        <f>C87+Feuil2!C87</f>
        <v>87</v>
      </c>
      <c r="E87" s="22">
        <f>Feuil2!C87+Feuil2!E87-Feuil2!D87</f>
        <v>87</v>
      </c>
      <c r="F87" s="22">
        <v>33650560</v>
      </c>
      <c r="G87" s="2"/>
      <c r="H87" s="1"/>
    </row>
    <row r="88" spans="1:8">
      <c r="A88" s="7" t="s">
        <v>104</v>
      </c>
      <c r="B88" s="3" t="s">
        <v>105</v>
      </c>
      <c r="C88" s="2">
        <v>50</v>
      </c>
      <c r="D88" s="22">
        <f>C88+Feuil2!C88</f>
        <v>50</v>
      </c>
      <c r="E88" s="22">
        <f>Feuil2!C88+Feuil2!E88-Feuil2!D88</f>
        <v>50</v>
      </c>
      <c r="F88" s="22"/>
      <c r="G88" s="2"/>
      <c r="H88" s="1"/>
    </row>
    <row r="89" spans="1:8">
      <c r="A89" s="1" t="s">
        <v>562</v>
      </c>
      <c r="B89" s="3"/>
      <c r="C89" s="2">
        <f>100+92</f>
        <v>192</v>
      </c>
      <c r="D89" s="22">
        <f>C89+Feuil2!C89</f>
        <v>192</v>
      </c>
      <c r="E89" s="22">
        <f>Feuil2!C89+Feuil2!E89-Feuil2!D89</f>
        <v>192</v>
      </c>
      <c r="F89" s="22"/>
      <c r="G89" s="2"/>
      <c r="H89" s="1"/>
    </row>
    <row r="90" spans="1:8">
      <c r="A90" s="1" t="s">
        <v>563</v>
      </c>
      <c r="B90" s="3"/>
      <c r="C90" s="2">
        <v>7</v>
      </c>
      <c r="D90" s="22">
        <f>C90+Feuil2!C90</f>
        <v>7</v>
      </c>
      <c r="E90" s="22">
        <f>Feuil2!C90+Feuil2!E90-Feuil2!D90</f>
        <v>7</v>
      </c>
      <c r="F90" s="22"/>
      <c r="G90" s="2"/>
      <c r="H90" s="1"/>
    </row>
    <row r="91" spans="1:8">
      <c r="A91" s="1" t="s">
        <v>496</v>
      </c>
      <c r="B91" s="3" t="s">
        <v>106</v>
      </c>
      <c r="C91" s="2">
        <v>1</v>
      </c>
      <c r="D91" s="22">
        <f>C91+Feuil2!C91</f>
        <v>1</v>
      </c>
      <c r="E91" s="22">
        <f>Feuil2!C91+Feuil2!E91-Feuil2!D91</f>
        <v>1</v>
      </c>
      <c r="F91" s="22" t="s">
        <v>107</v>
      </c>
      <c r="G91" s="2"/>
      <c r="H91" s="1"/>
    </row>
    <row r="92" spans="1:8">
      <c r="A92" s="1" t="s">
        <v>496</v>
      </c>
      <c r="B92" s="3" t="s">
        <v>106</v>
      </c>
      <c r="C92" s="2">
        <v>1</v>
      </c>
      <c r="D92" s="22">
        <f>C92+Feuil2!C92</f>
        <v>1</v>
      </c>
      <c r="E92" s="22">
        <f>Feuil2!C92+Feuil2!E92-Feuil2!D92</f>
        <v>1</v>
      </c>
      <c r="F92" s="22" t="s">
        <v>108</v>
      </c>
      <c r="G92" s="2"/>
      <c r="H92" s="1"/>
    </row>
    <row r="93" spans="1:8">
      <c r="A93" s="1" t="s">
        <v>496</v>
      </c>
      <c r="B93" s="3" t="s">
        <v>106</v>
      </c>
      <c r="C93" s="2">
        <v>1</v>
      </c>
      <c r="D93" s="22">
        <f>C93+Feuil2!C93</f>
        <v>1</v>
      </c>
      <c r="E93" s="22">
        <f>Feuil2!C93+Feuil2!E93-Feuil2!D93</f>
        <v>1</v>
      </c>
      <c r="F93" s="22" t="s">
        <v>109</v>
      </c>
      <c r="G93" s="2"/>
      <c r="H93" s="1"/>
    </row>
    <row r="94" spans="1:8">
      <c r="A94" s="7" t="s">
        <v>110</v>
      </c>
      <c r="B94" s="3" t="s">
        <v>105</v>
      </c>
      <c r="C94" s="2">
        <f>100+100+100+100+100+50+50+50+50+30+9+1</f>
        <v>740</v>
      </c>
      <c r="D94" s="22">
        <f>C94+Feuil2!C94</f>
        <v>740</v>
      </c>
      <c r="E94" s="22">
        <f>Feuil2!C94+Feuil2!E94-Feuil2!D94</f>
        <v>740</v>
      </c>
      <c r="F94" s="22" t="s">
        <v>111</v>
      </c>
      <c r="G94" s="2"/>
      <c r="H94" s="1"/>
    </row>
    <row r="95" spans="1:8">
      <c r="A95" s="7" t="s">
        <v>112</v>
      </c>
      <c r="B95" s="3"/>
      <c r="C95" s="2">
        <v>17</v>
      </c>
      <c r="D95" s="22">
        <f>C95+Feuil2!C95</f>
        <v>17</v>
      </c>
      <c r="E95" s="22">
        <f>Feuil2!C95+Feuil2!E95-Feuil2!D95</f>
        <v>17</v>
      </c>
      <c r="F95" s="22"/>
      <c r="G95" s="2"/>
      <c r="H95" s="1"/>
    </row>
    <row r="96" spans="1:8">
      <c r="A96" s="7" t="s">
        <v>113</v>
      </c>
      <c r="B96" s="3" t="s">
        <v>114</v>
      </c>
      <c r="C96" s="2">
        <v>29</v>
      </c>
      <c r="D96" s="22">
        <f>C96+Feuil2!C96</f>
        <v>29</v>
      </c>
      <c r="E96" s="22">
        <f>Feuil2!C96+Feuil2!E96-Feuil2!D96</f>
        <v>29</v>
      </c>
      <c r="F96" s="22" t="s">
        <v>115</v>
      </c>
      <c r="G96" s="2"/>
      <c r="H96" s="1"/>
    </row>
    <row r="97" spans="1:8">
      <c r="A97" s="7" t="s">
        <v>116</v>
      </c>
      <c r="B97" s="3"/>
      <c r="C97" s="2"/>
      <c r="D97" s="22">
        <f>C97+Feuil2!C97</f>
        <v>0</v>
      </c>
      <c r="E97" s="22">
        <f>Feuil2!C97+Feuil2!E97-Feuil2!D97</f>
        <v>0</v>
      </c>
      <c r="F97" s="22"/>
      <c r="G97" s="2"/>
      <c r="H97" s="1"/>
    </row>
    <row r="98" spans="1:8">
      <c r="A98" s="7" t="s">
        <v>117</v>
      </c>
      <c r="B98" s="3" t="s">
        <v>118</v>
      </c>
      <c r="C98" s="2">
        <v>8</v>
      </c>
      <c r="D98" s="22">
        <f>C98+Feuil2!C98</f>
        <v>8</v>
      </c>
      <c r="E98" s="22">
        <f>Feuil2!C98+Feuil2!E98-Feuil2!D98</f>
        <v>8</v>
      </c>
      <c r="F98" s="22" t="s">
        <v>565</v>
      </c>
      <c r="G98" s="2"/>
      <c r="H98" s="1"/>
    </row>
    <row r="99" spans="1:8">
      <c r="A99" s="7" t="s">
        <v>119</v>
      </c>
      <c r="B99" s="3" t="s">
        <v>118</v>
      </c>
      <c r="C99" s="2">
        <f>18+12+20</f>
        <v>50</v>
      </c>
      <c r="D99" s="22">
        <f>C99+Feuil2!C99</f>
        <v>50</v>
      </c>
      <c r="E99" s="22">
        <f>Feuil2!C99+Feuil2!E99-Feuil2!D99</f>
        <v>50</v>
      </c>
      <c r="F99" s="22" t="s">
        <v>564</v>
      </c>
      <c r="G99" s="2"/>
      <c r="H99" s="1"/>
    </row>
    <row r="100" spans="1:8">
      <c r="A100" s="1" t="s">
        <v>566</v>
      </c>
      <c r="B100" s="3" t="s">
        <v>101</v>
      </c>
      <c r="C100" s="2">
        <f>20+6+3</f>
        <v>29</v>
      </c>
      <c r="D100" s="22">
        <f>C100+Feuil2!C100</f>
        <v>29</v>
      </c>
      <c r="E100" s="22">
        <f>Feuil2!C100+Feuil2!E100-Feuil2!D100</f>
        <v>29</v>
      </c>
      <c r="F100" s="22">
        <v>715859</v>
      </c>
      <c r="G100" s="2"/>
      <c r="H100" s="1"/>
    </row>
    <row r="101" spans="1:8">
      <c r="A101" s="1" t="s">
        <v>568</v>
      </c>
      <c r="B101" s="3" t="s">
        <v>105</v>
      </c>
      <c r="C101" s="2">
        <v>1</v>
      </c>
      <c r="D101" s="22">
        <f>C101+Feuil2!C101</f>
        <v>1</v>
      </c>
      <c r="E101" s="22">
        <f>Feuil2!C101+Feuil2!E101-Feuil2!D101</f>
        <v>1</v>
      </c>
      <c r="F101" s="22" t="s">
        <v>569</v>
      </c>
      <c r="G101" s="2"/>
      <c r="H101" s="1"/>
    </row>
    <row r="102" spans="1:8">
      <c r="A102" s="1" t="s">
        <v>120</v>
      </c>
      <c r="B102" s="3" t="s">
        <v>101</v>
      </c>
      <c r="C102" s="2">
        <f>5+3</f>
        <v>8</v>
      </c>
      <c r="D102" s="22">
        <f>C102+Feuil2!C102</f>
        <v>8</v>
      </c>
      <c r="E102" s="22">
        <f>Feuil2!C102+Feuil2!E102-Feuil2!D102</f>
        <v>8</v>
      </c>
      <c r="F102" s="22">
        <v>715879</v>
      </c>
      <c r="G102" s="2"/>
      <c r="H102" s="1"/>
    </row>
    <row r="103" spans="1:8" s="12" customFormat="1">
      <c r="A103" s="13" t="s">
        <v>122</v>
      </c>
      <c r="B103" s="13" t="s">
        <v>101</v>
      </c>
      <c r="C103" s="17">
        <v>300</v>
      </c>
      <c r="D103" s="22">
        <f>C103+Feuil2!C103</f>
        <v>300</v>
      </c>
      <c r="E103" s="22">
        <f>Feuil2!C103+Feuil2!E103-Feuil2!D103</f>
        <v>300</v>
      </c>
      <c r="F103" s="23" t="s">
        <v>123</v>
      </c>
      <c r="G103" s="25"/>
      <c r="H103" s="27"/>
    </row>
    <row r="104" spans="1:8">
      <c r="A104" s="30" t="s">
        <v>166</v>
      </c>
      <c r="B104" s="1" t="s">
        <v>106</v>
      </c>
      <c r="C104" s="2">
        <f>1+22</f>
        <v>23</v>
      </c>
      <c r="D104" s="22">
        <f>C104+Feuil2!C104</f>
        <v>23</v>
      </c>
      <c r="E104" s="22">
        <f>Feuil2!C104+Feuil2!E104-Feuil2!D104</f>
        <v>23</v>
      </c>
      <c r="F104" s="22" t="s">
        <v>124</v>
      </c>
      <c r="G104" s="5"/>
      <c r="H104" s="1"/>
    </row>
    <row r="105" spans="1:8">
      <c r="A105" s="1" t="s">
        <v>125</v>
      </c>
      <c r="B105" s="1" t="s">
        <v>106</v>
      </c>
      <c r="C105" s="2">
        <f>5+1+17</f>
        <v>23</v>
      </c>
      <c r="D105" s="22">
        <f>C105+Feuil2!C105</f>
        <v>23</v>
      </c>
      <c r="E105" s="22">
        <f>Feuil2!C105+Feuil2!E105-Feuil2!D105</f>
        <v>23</v>
      </c>
      <c r="F105" s="22" t="s">
        <v>126</v>
      </c>
      <c r="G105" s="2"/>
      <c r="H105" s="1"/>
    </row>
    <row r="106" spans="1:8">
      <c r="A106" s="1" t="s">
        <v>567</v>
      </c>
      <c r="B106" s="1" t="s">
        <v>570</v>
      </c>
      <c r="C106" s="2">
        <v>1</v>
      </c>
      <c r="D106" s="22">
        <f>C106+Feuil2!C106</f>
        <v>1</v>
      </c>
      <c r="E106" s="22">
        <f>Feuil2!C106+Feuil2!E106-Feuil2!D106</f>
        <v>1</v>
      </c>
      <c r="F106" s="22" t="s">
        <v>571</v>
      </c>
      <c r="G106" s="2"/>
      <c r="H106" s="1"/>
    </row>
    <row r="107" spans="1:8">
      <c r="A107" s="1" t="s">
        <v>127</v>
      </c>
      <c r="B107" s="1" t="s">
        <v>106</v>
      </c>
      <c r="C107" s="2">
        <f>10+10+5+6</f>
        <v>31</v>
      </c>
      <c r="D107" s="22">
        <f>C107+Feuil2!C107</f>
        <v>31</v>
      </c>
      <c r="E107" s="22">
        <f>Feuil2!C107+Feuil2!E107-Feuil2!D107</f>
        <v>31</v>
      </c>
      <c r="F107" s="22" t="s">
        <v>128</v>
      </c>
      <c r="G107" s="2"/>
      <c r="H107" s="1"/>
    </row>
    <row r="108" spans="1:8">
      <c r="A108" s="1" t="s">
        <v>129</v>
      </c>
      <c r="B108" s="1" t="s">
        <v>106</v>
      </c>
      <c r="C108" s="2">
        <f>10+22</f>
        <v>32</v>
      </c>
      <c r="D108" s="22">
        <f>C108+Feuil2!C108</f>
        <v>32</v>
      </c>
      <c r="E108" s="22">
        <f>Feuil2!C108+Feuil2!E108-Feuil2!D108</f>
        <v>32</v>
      </c>
      <c r="F108" s="22" t="s">
        <v>130</v>
      </c>
      <c r="G108" s="2"/>
      <c r="H108" s="1"/>
    </row>
    <row r="109" spans="1:8">
      <c r="A109" s="1" t="s">
        <v>134</v>
      </c>
      <c r="B109" s="1" t="s">
        <v>106</v>
      </c>
      <c r="C109" s="2">
        <f>62+50+50</f>
        <v>162</v>
      </c>
      <c r="D109" s="22">
        <f>C109+Feuil2!C109</f>
        <v>162</v>
      </c>
      <c r="E109" s="22">
        <f>Feuil2!C109+Feuil2!E109-Feuil2!D109</f>
        <v>162</v>
      </c>
      <c r="F109" s="22" t="s">
        <v>131</v>
      </c>
      <c r="G109" s="2"/>
      <c r="H109" s="1"/>
    </row>
    <row r="110" spans="1:8">
      <c r="A110" s="4" t="s">
        <v>132</v>
      </c>
      <c r="B110" s="11" t="s">
        <v>86</v>
      </c>
      <c r="C110" s="2">
        <v>1</v>
      </c>
      <c r="D110" s="22">
        <f>C110+Feuil2!C110</f>
        <v>1</v>
      </c>
      <c r="E110" s="22">
        <f>Feuil2!C110+Feuil2!E110-Feuil2!D110</f>
        <v>1</v>
      </c>
      <c r="F110" s="22"/>
      <c r="G110" s="2"/>
      <c r="H110" s="1"/>
    </row>
    <row r="111" spans="1:8">
      <c r="A111" s="1" t="s">
        <v>133</v>
      </c>
      <c r="B111" s="1" t="s">
        <v>468</v>
      </c>
      <c r="C111" s="2">
        <v>2</v>
      </c>
      <c r="D111" s="22">
        <f>C111+Feuil2!C111</f>
        <v>2</v>
      </c>
      <c r="E111" s="22">
        <f>Feuil2!C111+Feuil2!E111-Feuil2!D111</f>
        <v>2</v>
      </c>
      <c r="F111" s="22"/>
      <c r="G111" s="2"/>
      <c r="H111" s="1"/>
    </row>
    <row r="112" spans="1:8">
      <c r="A112" s="1" t="s">
        <v>167</v>
      </c>
      <c r="B112" s="1" t="s">
        <v>106</v>
      </c>
      <c r="C112" s="2">
        <v>119</v>
      </c>
      <c r="D112" s="22">
        <f>C112+Feuil2!C112</f>
        <v>119</v>
      </c>
      <c r="E112" s="22">
        <f>Feuil2!C112+Feuil2!E112-Feuil2!D112</f>
        <v>119</v>
      </c>
      <c r="F112" s="22" t="s">
        <v>135</v>
      </c>
      <c r="G112" s="2"/>
      <c r="H112" s="1"/>
    </row>
    <row r="113" spans="1:8">
      <c r="A113" s="1" t="s">
        <v>136</v>
      </c>
      <c r="B113" s="1" t="s">
        <v>137</v>
      </c>
      <c r="C113" s="2">
        <v>2</v>
      </c>
      <c r="D113" s="22">
        <f>C113+Feuil2!C113</f>
        <v>2</v>
      </c>
      <c r="E113" s="22">
        <f>Feuil2!C113+Feuil2!E113-Feuil2!D113</f>
        <v>2</v>
      </c>
      <c r="F113" s="22" t="s">
        <v>138</v>
      </c>
      <c r="G113" s="2"/>
      <c r="H113" s="1"/>
    </row>
    <row r="114" spans="1:8">
      <c r="A114" s="1" t="s">
        <v>169</v>
      </c>
      <c r="B114" s="1" t="s">
        <v>63</v>
      </c>
      <c r="C114" s="2">
        <v>2</v>
      </c>
      <c r="D114" s="22">
        <f>C114+Feuil2!C114</f>
        <v>2</v>
      </c>
      <c r="E114" s="22">
        <f>Feuil2!C114+Feuil2!E114-Feuil2!D114</f>
        <v>2</v>
      </c>
      <c r="F114" s="22">
        <v>351051</v>
      </c>
      <c r="G114" s="2"/>
      <c r="H114" s="1"/>
    </row>
    <row r="115" spans="1:8">
      <c r="A115" s="1" t="s">
        <v>139</v>
      </c>
      <c r="B115" s="1" t="s">
        <v>140</v>
      </c>
      <c r="C115" s="2">
        <f>50+56</f>
        <v>106</v>
      </c>
      <c r="D115" s="22">
        <f>C115+Feuil2!C115</f>
        <v>106</v>
      </c>
      <c r="E115" s="22">
        <f>Feuil2!C115+Feuil2!E115-Feuil2!D115</f>
        <v>106</v>
      </c>
      <c r="F115" s="22"/>
      <c r="G115" s="2"/>
      <c r="H115" s="1"/>
    </row>
    <row r="116" spans="1:8">
      <c r="A116" s="1" t="s">
        <v>573</v>
      </c>
      <c r="B116" s="1" t="s">
        <v>574</v>
      </c>
      <c r="C116" s="2">
        <v>50</v>
      </c>
      <c r="D116" s="22">
        <f>C116+Feuil2!C116</f>
        <v>50</v>
      </c>
      <c r="E116" s="22">
        <f>Feuil2!C116+Feuil2!E116-Feuil2!D116</f>
        <v>50</v>
      </c>
      <c r="F116" s="22" t="s">
        <v>575</v>
      </c>
      <c r="G116" s="2"/>
      <c r="H116" s="1"/>
    </row>
    <row r="117" spans="1:8">
      <c r="A117" s="1" t="s">
        <v>141</v>
      </c>
      <c r="B117" s="3" t="s">
        <v>165</v>
      </c>
      <c r="C117" s="2">
        <v>1</v>
      </c>
      <c r="D117" s="22">
        <f>C117+Feuil2!C117</f>
        <v>1</v>
      </c>
      <c r="E117" s="22">
        <f>Feuil2!C117+Feuil2!E117-Feuil2!D117</f>
        <v>1</v>
      </c>
      <c r="F117" s="22" t="s">
        <v>143</v>
      </c>
      <c r="G117" s="2"/>
      <c r="H117" s="1"/>
    </row>
    <row r="118" spans="1:8">
      <c r="A118" s="1" t="s">
        <v>142</v>
      </c>
      <c r="B118" s="3"/>
      <c r="C118" s="2">
        <v>16</v>
      </c>
      <c r="D118" s="22">
        <f>C118+Feuil2!C118</f>
        <v>16</v>
      </c>
      <c r="E118" s="22">
        <f>Feuil2!C118+Feuil2!E118-Feuil2!D118</f>
        <v>16</v>
      </c>
      <c r="F118" s="22"/>
      <c r="G118" s="2"/>
      <c r="H118" s="1"/>
    </row>
    <row r="119" spans="1:8">
      <c r="A119" s="1" t="s">
        <v>144</v>
      </c>
      <c r="B119" s="3"/>
      <c r="C119" s="2"/>
      <c r="D119" s="22">
        <f>C119+Feuil2!C119</f>
        <v>0</v>
      </c>
      <c r="E119" s="22">
        <f>Feuil2!C119+Feuil2!E119-Feuil2!D119</f>
        <v>0</v>
      </c>
      <c r="F119" s="22"/>
      <c r="G119" s="2"/>
      <c r="H119" s="1"/>
    </row>
    <row r="120" spans="1:8">
      <c r="A120" s="1" t="s">
        <v>145</v>
      </c>
      <c r="B120" s="3" t="s">
        <v>106</v>
      </c>
      <c r="C120" s="2">
        <v>51</v>
      </c>
      <c r="D120" s="22">
        <f>C120+Feuil2!C120</f>
        <v>51</v>
      </c>
      <c r="E120" s="22">
        <f>Feuil2!C120+Feuil2!E120-Feuil2!D120</f>
        <v>51</v>
      </c>
      <c r="F120" s="22" t="s">
        <v>146</v>
      </c>
      <c r="G120" s="2"/>
      <c r="H120" s="1"/>
    </row>
    <row r="121" spans="1:8">
      <c r="A121" s="1" t="s">
        <v>170</v>
      </c>
      <c r="B121" s="3" t="s">
        <v>106</v>
      </c>
      <c r="C121" s="2">
        <v>45</v>
      </c>
      <c r="D121" s="22">
        <f>C121+Feuil2!C121</f>
        <v>45</v>
      </c>
      <c r="E121" s="22">
        <f>Feuil2!C121+Feuil2!E121-Feuil2!D121</f>
        <v>45</v>
      </c>
      <c r="F121" s="22" t="s">
        <v>171</v>
      </c>
      <c r="G121" s="2"/>
      <c r="H121" s="1"/>
    </row>
    <row r="122" spans="1:8">
      <c r="A122" s="1" t="s">
        <v>147</v>
      </c>
      <c r="B122" s="3" t="s">
        <v>106</v>
      </c>
      <c r="C122" s="2">
        <v>10</v>
      </c>
      <c r="D122" s="22">
        <f>C122+Feuil2!C122</f>
        <v>10</v>
      </c>
      <c r="E122" s="22">
        <f>Feuil2!C122+Feuil2!E122-Feuil2!D122</f>
        <v>10</v>
      </c>
      <c r="F122" s="22" t="s">
        <v>148</v>
      </c>
      <c r="G122" s="2"/>
      <c r="H122" s="1"/>
    </row>
    <row r="123" spans="1:8">
      <c r="A123" s="1" t="s">
        <v>149</v>
      </c>
      <c r="B123" s="3" t="s">
        <v>106</v>
      </c>
      <c r="C123" s="2">
        <f>25+24+23</f>
        <v>72</v>
      </c>
      <c r="D123" s="22">
        <f>C123+Feuil2!C123</f>
        <v>72</v>
      </c>
      <c r="E123" s="22">
        <f>Feuil2!C123+Feuil2!E123-Feuil2!D123</f>
        <v>72</v>
      </c>
      <c r="F123" s="22" t="s">
        <v>150</v>
      </c>
      <c r="G123" s="2"/>
      <c r="H123" s="1"/>
    </row>
    <row r="124" spans="1:8">
      <c r="A124" s="1" t="s">
        <v>151</v>
      </c>
      <c r="B124" s="3" t="s">
        <v>86</v>
      </c>
      <c r="C124" s="2"/>
      <c r="D124" s="22">
        <f>C124+Feuil2!C124</f>
        <v>0</v>
      </c>
      <c r="E124" s="22">
        <f>Feuil2!C124+Feuil2!E124-Feuil2!D124</f>
        <v>0</v>
      </c>
      <c r="F124" s="22"/>
      <c r="G124" s="2"/>
      <c r="H124" s="1"/>
    </row>
    <row r="125" spans="1:8">
      <c r="A125" s="1" t="s">
        <v>152</v>
      </c>
      <c r="B125" s="3" t="s">
        <v>4</v>
      </c>
      <c r="C125" s="2">
        <v>5</v>
      </c>
      <c r="D125" s="22">
        <f>C125+Feuil2!C125</f>
        <v>5</v>
      </c>
      <c r="E125" s="22">
        <f>Feuil2!C125+Feuil2!E125-Feuil2!D125</f>
        <v>5</v>
      </c>
      <c r="F125" s="22"/>
      <c r="G125" s="2"/>
      <c r="H125" s="1"/>
    </row>
    <row r="126" spans="1:8">
      <c r="A126" s="4" t="s">
        <v>153</v>
      </c>
      <c r="B126" s="1"/>
      <c r="C126" s="2">
        <v>7</v>
      </c>
      <c r="D126" s="22">
        <f>C126+Feuil2!C126</f>
        <v>7</v>
      </c>
      <c r="E126" s="22">
        <f>Feuil2!C126+Feuil2!E126-Feuil2!D126</f>
        <v>7</v>
      </c>
      <c r="F126" s="22"/>
      <c r="G126" s="2"/>
      <c r="H126" s="1"/>
    </row>
    <row r="127" spans="1:8">
      <c r="A127" s="1" t="s">
        <v>154</v>
      </c>
      <c r="B127" s="1" t="s">
        <v>106</v>
      </c>
      <c r="C127" s="2">
        <v>1</v>
      </c>
      <c r="D127" s="22">
        <f>C127+Feuil2!C127</f>
        <v>1</v>
      </c>
      <c r="E127" s="22">
        <f>Feuil2!C127+Feuil2!E127-Feuil2!D127</f>
        <v>1</v>
      </c>
      <c r="F127" s="22"/>
      <c r="G127" s="2"/>
      <c r="H127" s="1"/>
    </row>
    <row r="128" spans="1:8">
      <c r="A128" s="1" t="s">
        <v>155</v>
      </c>
      <c r="B128" s="1"/>
      <c r="C128" s="2">
        <v>3</v>
      </c>
      <c r="D128" s="22">
        <f>C128+Feuil2!C128</f>
        <v>3</v>
      </c>
      <c r="E128" s="22">
        <f>Feuil2!C128+Feuil2!E128-Feuil2!D128</f>
        <v>3</v>
      </c>
      <c r="F128" s="22"/>
      <c r="G128" s="2"/>
      <c r="H128" s="1"/>
    </row>
    <row r="129" spans="1:8">
      <c r="A129" s="1" t="s">
        <v>156</v>
      </c>
      <c r="B129" s="1"/>
      <c r="C129" s="2">
        <v>1</v>
      </c>
      <c r="D129" s="22">
        <f>C129+Feuil2!C129</f>
        <v>1</v>
      </c>
      <c r="E129" s="22">
        <f>Feuil2!C129+Feuil2!E129-Feuil2!D129</f>
        <v>1</v>
      </c>
      <c r="F129" s="22"/>
      <c r="G129" s="2"/>
      <c r="H129" s="1"/>
    </row>
    <row r="130" spans="1:8">
      <c r="A130" s="1" t="s">
        <v>497</v>
      </c>
      <c r="B130" s="4"/>
      <c r="C130" s="2">
        <v>1</v>
      </c>
      <c r="D130" s="22">
        <f>C130+Feuil2!C130</f>
        <v>1</v>
      </c>
      <c r="E130" s="22">
        <f>Feuil2!C130+Feuil2!E130-Feuil2!D130</f>
        <v>1</v>
      </c>
      <c r="F130" s="22"/>
      <c r="G130" s="2"/>
      <c r="H130" s="1"/>
    </row>
    <row r="131" spans="1:8">
      <c r="A131" s="1" t="s">
        <v>157</v>
      </c>
      <c r="B131" s="4"/>
      <c r="C131" s="2">
        <v>1</v>
      </c>
      <c r="D131" s="22">
        <f>C131+Feuil2!C131</f>
        <v>1</v>
      </c>
      <c r="E131" s="22">
        <f>Feuil2!C131+Feuil2!E131-Feuil2!D131</f>
        <v>1</v>
      </c>
      <c r="F131" s="22"/>
      <c r="G131" s="2"/>
      <c r="H131" s="1"/>
    </row>
    <row r="132" spans="1:8">
      <c r="A132" s="1" t="s">
        <v>158</v>
      </c>
      <c r="B132" s="1"/>
      <c r="C132" s="2">
        <v>4</v>
      </c>
      <c r="D132" s="22">
        <f>C132+Feuil2!C132</f>
        <v>4</v>
      </c>
      <c r="E132" s="22">
        <f>Feuil2!C132+Feuil2!E132-Feuil2!D132</f>
        <v>4</v>
      </c>
      <c r="F132" s="22"/>
      <c r="G132" s="2"/>
      <c r="H132" s="1"/>
    </row>
    <row r="133" spans="1:8">
      <c r="A133" s="1" t="s">
        <v>159</v>
      </c>
      <c r="B133" s="1" t="s">
        <v>160</v>
      </c>
      <c r="C133" s="2">
        <v>3</v>
      </c>
      <c r="D133" s="22">
        <f>C133+Feuil2!C133</f>
        <v>3</v>
      </c>
      <c r="E133" s="22">
        <f>Feuil2!C133+Feuil2!E133-Feuil2!D133</f>
        <v>3</v>
      </c>
      <c r="F133" s="22" t="s">
        <v>161</v>
      </c>
      <c r="G133" s="2"/>
      <c r="H133" s="1"/>
    </row>
    <row r="134" spans="1:8">
      <c r="A134" s="4" t="s">
        <v>498</v>
      </c>
      <c r="B134" s="1" t="s">
        <v>86</v>
      </c>
      <c r="C134" s="2">
        <v>2</v>
      </c>
      <c r="D134" s="22">
        <f>C134+Feuil2!C134</f>
        <v>2</v>
      </c>
      <c r="E134" s="22">
        <f>Feuil2!C134+Feuil2!E134-Feuil2!D134</f>
        <v>2</v>
      </c>
      <c r="F134" s="22"/>
      <c r="G134" s="2"/>
      <c r="H134" s="1"/>
    </row>
    <row r="135" spans="1:8">
      <c r="A135" s="4" t="s">
        <v>499</v>
      </c>
      <c r="B135" s="1" t="s">
        <v>86</v>
      </c>
      <c r="C135" s="2">
        <v>2</v>
      </c>
      <c r="D135" s="22">
        <f>C135+Feuil2!C135</f>
        <v>2</v>
      </c>
      <c r="E135" s="22">
        <f>Feuil2!C135+Feuil2!E135-Feuil2!D135</f>
        <v>2</v>
      </c>
      <c r="F135" s="22"/>
      <c r="G135" s="2"/>
      <c r="H135" s="1"/>
    </row>
    <row r="136" spans="1:8">
      <c r="A136" s="4" t="s">
        <v>500</v>
      </c>
      <c r="B136" s="1" t="s">
        <v>86</v>
      </c>
      <c r="C136" s="2">
        <v>1</v>
      </c>
      <c r="D136" s="22">
        <f>C136+Feuil2!C136</f>
        <v>1</v>
      </c>
      <c r="E136" s="22">
        <f>Feuil2!C136+Feuil2!E136-Feuil2!D136</f>
        <v>1</v>
      </c>
      <c r="F136" s="22"/>
      <c r="G136" s="2"/>
      <c r="H136" s="1"/>
    </row>
    <row r="137" spans="1:8">
      <c r="A137" s="4" t="s">
        <v>501</v>
      </c>
      <c r="B137" s="1" t="s">
        <v>86</v>
      </c>
      <c r="C137" s="2">
        <v>1</v>
      </c>
      <c r="D137" s="22">
        <f>C137+Feuil2!C137</f>
        <v>1</v>
      </c>
      <c r="E137" s="22">
        <f>Feuil2!C137+Feuil2!E137-Feuil2!D137</f>
        <v>1</v>
      </c>
      <c r="F137" s="22"/>
      <c r="G137" s="2"/>
      <c r="H137" s="1"/>
    </row>
    <row r="138" spans="1:8">
      <c r="A138" s="4" t="s">
        <v>502</v>
      </c>
      <c r="B138" s="1" t="s">
        <v>86</v>
      </c>
      <c r="C138" s="2">
        <v>2</v>
      </c>
      <c r="D138" s="22">
        <f>C138+Feuil2!C138</f>
        <v>2</v>
      </c>
      <c r="E138" s="22">
        <f>Feuil2!C138+Feuil2!E138-Feuil2!D138</f>
        <v>2</v>
      </c>
      <c r="F138" s="22"/>
      <c r="G138" s="2"/>
      <c r="H138" s="1"/>
    </row>
    <row r="139" spans="1:8">
      <c r="A139" s="4" t="s">
        <v>162</v>
      </c>
      <c r="B139" s="1" t="s">
        <v>468</v>
      </c>
      <c r="C139" s="2">
        <v>1</v>
      </c>
      <c r="D139" s="22">
        <f>C139+Feuil2!C139</f>
        <v>1</v>
      </c>
      <c r="E139" s="22">
        <f>Feuil2!C139+Feuil2!E139-Feuil2!D139</f>
        <v>1</v>
      </c>
      <c r="F139" s="22"/>
      <c r="G139" s="2"/>
      <c r="H139" s="1"/>
    </row>
    <row r="140" spans="1:8">
      <c r="A140" s="4" t="s">
        <v>164</v>
      </c>
      <c r="B140" s="1" t="s">
        <v>86</v>
      </c>
      <c r="C140" s="2">
        <v>16</v>
      </c>
      <c r="D140" s="22">
        <f>C140+Feuil2!C140</f>
        <v>16</v>
      </c>
      <c r="E140" s="22">
        <f>Feuil2!C140+Feuil2!E140-Feuil2!D140</f>
        <v>16</v>
      </c>
      <c r="F140" s="22">
        <v>60091</v>
      </c>
      <c r="G140" s="2"/>
      <c r="H140" s="1"/>
    </row>
    <row r="141" spans="1:8">
      <c r="A141" s="4" t="s">
        <v>503</v>
      </c>
      <c r="B141" s="1" t="s">
        <v>229</v>
      </c>
      <c r="C141" s="2">
        <f>305+2</f>
        <v>307</v>
      </c>
      <c r="D141" s="22">
        <f>C141+Feuil2!C141</f>
        <v>307</v>
      </c>
      <c r="E141" s="22">
        <f>Feuil2!C141+Feuil2!E141-Feuil2!D141</f>
        <v>307</v>
      </c>
      <c r="F141" s="22">
        <v>60809</v>
      </c>
      <c r="G141" s="2"/>
      <c r="H141" s="1"/>
    </row>
    <row r="142" spans="1:8">
      <c r="A142" s="4" t="s">
        <v>504</v>
      </c>
      <c r="B142" s="1" t="s">
        <v>229</v>
      </c>
      <c r="C142" s="2">
        <v>1</v>
      </c>
      <c r="D142" s="22">
        <f>C142+Feuil2!C142</f>
        <v>1</v>
      </c>
      <c r="E142" s="22">
        <f>Feuil2!C142+Feuil2!E142-Feuil2!D142</f>
        <v>1</v>
      </c>
      <c r="F142" s="22"/>
      <c r="G142" s="2"/>
      <c r="H142" s="1"/>
    </row>
    <row r="143" spans="1:8">
      <c r="A143" s="4" t="s">
        <v>172</v>
      </c>
      <c r="B143" s="1" t="s">
        <v>106</v>
      </c>
      <c r="C143" s="2">
        <v>27</v>
      </c>
      <c r="D143" s="22">
        <f>C143+Feuil2!C143</f>
        <v>27</v>
      </c>
      <c r="E143" s="22">
        <f>Feuil2!C143+Feuil2!E143-Feuil2!D143</f>
        <v>27</v>
      </c>
      <c r="F143" s="22" t="s">
        <v>173</v>
      </c>
      <c r="G143" s="2"/>
      <c r="H143" s="1"/>
    </row>
    <row r="144" spans="1:8">
      <c r="A144" s="4" t="s">
        <v>174</v>
      </c>
      <c r="B144" s="1" t="s">
        <v>175</v>
      </c>
      <c r="C144" s="2">
        <v>1</v>
      </c>
      <c r="D144" s="22">
        <f>C144+Feuil2!C144</f>
        <v>1</v>
      </c>
      <c r="E144" s="22">
        <f>Feuil2!C144+Feuil2!E144-Feuil2!D144</f>
        <v>1</v>
      </c>
      <c r="F144" s="22" t="s">
        <v>176</v>
      </c>
      <c r="G144" s="2"/>
      <c r="H144" s="1"/>
    </row>
    <row r="145" spans="1:8">
      <c r="A145" s="4" t="s">
        <v>177</v>
      </c>
      <c r="B145" s="1" t="s">
        <v>106</v>
      </c>
      <c r="C145" s="2">
        <v>2</v>
      </c>
      <c r="D145" s="22">
        <f>C145+Feuil2!C145</f>
        <v>2</v>
      </c>
      <c r="E145" s="22">
        <f>Feuil2!C145+Feuil2!E145-Feuil2!D145</f>
        <v>2</v>
      </c>
      <c r="F145" s="22"/>
      <c r="G145" s="2"/>
      <c r="H145" s="1"/>
    </row>
    <row r="146" spans="1:8">
      <c r="A146" s="4" t="s">
        <v>177</v>
      </c>
      <c r="B146" s="1" t="s">
        <v>344</v>
      </c>
      <c r="C146" s="2">
        <v>5</v>
      </c>
      <c r="D146" s="22">
        <f>C146+Feuil2!C146</f>
        <v>5</v>
      </c>
      <c r="E146" s="22">
        <f>Feuil2!C146+Feuil2!E146-Feuil2!D146</f>
        <v>5</v>
      </c>
      <c r="F146" s="22"/>
      <c r="G146" s="2"/>
      <c r="H146" s="1"/>
    </row>
    <row r="147" spans="1:8">
      <c r="A147" s="4" t="s">
        <v>178</v>
      </c>
      <c r="B147" s="1" t="s">
        <v>179</v>
      </c>
      <c r="C147" s="2">
        <f>2+21</f>
        <v>23</v>
      </c>
      <c r="D147" s="22">
        <f>C147+Feuil2!C147</f>
        <v>23</v>
      </c>
      <c r="E147" s="22">
        <f>Feuil2!C147+Feuil2!E147-Feuil2!D147</f>
        <v>23</v>
      </c>
      <c r="F147" s="22"/>
      <c r="G147" s="2"/>
      <c r="H147" s="1"/>
    </row>
    <row r="148" spans="1:8">
      <c r="A148" s="4" t="s">
        <v>230</v>
      </c>
      <c r="B148" s="1" t="s">
        <v>180</v>
      </c>
      <c r="C148" s="2"/>
      <c r="D148" s="22">
        <f>C148+Feuil2!C148</f>
        <v>0</v>
      </c>
      <c r="E148" s="22">
        <f>Feuil2!C148+Feuil2!E148-Feuil2!D148</f>
        <v>0</v>
      </c>
      <c r="F148" s="22">
        <v>14879</v>
      </c>
      <c r="G148" s="2"/>
      <c r="H148" s="1"/>
    </row>
    <row r="149" spans="1:8">
      <c r="A149" s="4" t="s">
        <v>181</v>
      </c>
      <c r="B149" s="1" t="s">
        <v>63</v>
      </c>
      <c r="C149" s="2">
        <v>6</v>
      </c>
      <c r="D149" s="22">
        <f>C149+Feuil2!C149</f>
        <v>6</v>
      </c>
      <c r="E149" s="22">
        <f>Feuil2!C149+Feuil2!E149-Feuil2!D149</f>
        <v>6</v>
      </c>
      <c r="F149" s="22">
        <v>934015</v>
      </c>
      <c r="G149" s="2"/>
      <c r="H149" s="1"/>
    </row>
    <row r="150" spans="1:8">
      <c r="A150" s="4" t="s">
        <v>182</v>
      </c>
      <c r="B150" s="1" t="s">
        <v>183</v>
      </c>
      <c r="C150" s="2">
        <v>1</v>
      </c>
      <c r="D150" s="22">
        <f>C150+Feuil2!C150</f>
        <v>1</v>
      </c>
      <c r="E150" s="22">
        <f>Feuil2!C150+Feuil2!E150-Feuil2!D150</f>
        <v>1</v>
      </c>
      <c r="F150" s="22"/>
      <c r="G150" s="2"/>
      <c r="H150" s="1"/>
    </row>
    <row r="151" spans="1:8">
      <c r="A151" s="4" t="s">
        <v>184</v>
      </c>
      <c r="B151" s="1" t="s">
        <v>94</v>
      </c>
      <c r="C151" s="2">
        <v>1</v>
      </c>
      <c r="D151" s="22">
        <f>C151+Feuil2!C151</f>
        <v>1</v>
      </c>
      <c r="E151" s="22">
        <f>Feuil2!C151+Feuil2!E151-Feuil2!D151</f>
        <v>1</v>
      </c>
      <c r="F151" s="22"/>
      <c r="G151" s="2"/>
      <c r="H151" s="1"/>
    </row>
    <row r="152" spans="1:8">
      <c r="A152" s="4" t="s">
        <v>185</v>
      </c>
      <c r="B152" s="1" t="s">
        <v>94</v>
      </c>
      <c r="C152" s="2">
        <v>1</v>
      </c>
      <c r="D152" s="22">
        <f>C152+Feuil2!C152</f>
        <v>1</v>
      </c>
      <c r="E152" s="22">
        <f>Feuil2!C152+Feuil2!E152-Feuil2!D152</f>
        <v>1</v>
      </c>
      <c r="F152" s="22" t="s">
        <v>186</v>
      </c>
      <c r="G152" s="2"/>
      <c r="H152" s="1"/>
    </row>
    <row r="153" spans="1:8">
      <c r="A153" s="4" t="s">
        <v>187</v>
      </c>
      <c r="B153" s="1" t="s">
        <v>468</v>
      </c>
      <c r="C153" s="2">
        <v>3</v>
      </c>
      <c r="D153" s="22">
        <f>C153+Feuil2!C153</f>
        <v>3</v>
      </c>
      <c r="E153" s="22">
        <f>Feuil2!C153+Feuil2!E153-Feuil2!D153</f>
        <v>3</v>
      </c>
      <c r="F153" s="22">
        <v>68111</v>
      </c>
      <c r="G153" s="2"/>
      <c r="H153" s="1"/>
    </row>
    <row r="154" spans="1:8">
      <c r="A154" s="4" t="s">
        <v>188</v>
      </c>
      <c r="B154" s="1" t="s">
        <v>468</v>
      </c>
      <c r="C154" s="2">
        <v>6</v>
      </c>
      <c r="D154" s="22">
        <f>C154+Feuil2!C154</f>
        <v>6</v>
      </c>
      <c r="E154" s="22">
        <f>Feuil2!C154+Feuil2!E154-Feuil2!D154</f>
        <v>6</v>
      </c>
      <c r="F154" s="22">
        <v>68751</v>
      </c>
      <c r="G154" s="2"/>
      <c r="H154" s="1"/>
    </row>
    <row r="155" spans="1:8">
      <c r="A155" s="4" t="s">
        <v>189</v>
      </c>
      <c r="B155" s="1" t="s">
        <v>190</v>
      </c>
      <c r="C155" s="2">
        <v>3</v>
      </c>
      <c r="D155" s="22">
        <f>C155+Feuil2!C155</f>
        <v>3</v>
      </c>
      <c r="E155" s="22">
        <f>Feuil2!C155+Feuil2!E155-Feuil2!D155</f>
        <v>3</v>
      </c>
      <c r="F155" s="22" t="s">
        <v>191</v>
      </c>
      <c r="G155" s="2"/>
      <c r="H155" s="1"/>
    </row>
    <row r="156" spans="1:8">
      <c r="A156" s="4" t="s">
        <v>192</v>
      </c>
      <c r="B156" s="1"/>
      <c r="C156" s="2">
        <v>3</v>
      </c>
      <c r="D156" s="22">
        <f>C156+Feuil2!C156</f>
        <v>3</v>
      </c>
      <c r="E156" s="22">
        <f>Feuil2!C156+Feuil2!E156-Feuil2!D156</f>
        <v>3</v>
      </c>
      <c r="F156" s="22"/>
      <c r="G156" s="2"/>
      <c r="H156" s="1"/>
    </row>
    <row r="157" spans="1:8">
      <c r="A157" s="4" t="s">
        <v>193</v>
      </c>
      <c r="B157" s="1" t="s">
        <v>194</v>
      </c>
      <c r="C157" s="2">
        <v>4</v>
      </c>
      <c r="D157" s="22">
        <f>C157+Feuil2!C157</f>
        <v>4</v>
      </c>
      <c r="E157" s="22">
        <f>Feuil2!C157+Feuil2!E157-Feuil2!D157</f>
        <v>4</v>
      </c>
      <c r="F157" s="22">
        <v>4539</v>
      </c>
      <c r="G157" s="2"/>
      <c r="H157" s="1"/>
    </row>
    <row r="158" spans="1:8">
      <c r="A158" s="4" t="s">
        <v>195</v>
      </c>
      <c r="B158" s="1" t="s">
        <v>160</v>
      </c>
      <c r="C158" s="2">
        <v>1</v>
      </c>
      <c r="D158" s="22">
        <f>C158+Feuil2!C158</f>
        <v>1</v>
      </c>
      <c r="E158" s="22">
        <f>Feuil2!C158+Feuil2!E158-Feuil2!D158</f>
        <v>1</v>
      </c>
      <c r="F158" s="22" t="s">
        <v>161</v>
      </c>
      <c r="G158" s="2"/>
      <c r="H158" s="1"/>
    </row>
    <row r="159" spans="1:8">
      <c r="A159" s="4" t="s">
        <v>196</v>
      </c>
      <c r="B159" s="1"/>
      <c r="C159" s="2">
        <v>2</v>
      </c>
      <c r="D159" s="22">
        <f>C159+Feuil2!C159</f>
        <v>2</v>
      </c>
      <c r="E159" s="22">
        <f>Feuil2!C159+Feuil2!E159-Feuil2!D159</f>
        <v>2</v>
      </c>
      <c r="F159" s="22"/>
      <c r="G159" s="2"/>
      <c r="H159" s="1"/>
    </row>
    <row r="160" spans="1:8">
      <c r="A160" s="4" t="s">
        <v>197</v>
      </c>
      <c r="B160" s="1" t="s">
        <v>198</v>
      </c>
      <c r="C160" s="2">
        <v>17</v>
      </c>
      <c r="D160" s="22">
        <f>C160+Feuil2!C160</f>
        <v>17</v>
      </c>
      <c r="E160" s="22">
        <f>Feuil2!C160+Feuil2!E160-Feuil2!D160</f>
        <v>17</v>
      </c>
      <c r="F160" s="22" t="s">
        <v>199</v>
      </c>
      <c r="G160" s="2"/>
      <c r="H160" s="1"/>
    </row>
    <row r="161" spans="1:8">
      <c r="A161" s="4" t="s">
        <v>200</v>
      </c>
      <c r="B161" s="1" t="s">
        <v>106</v>
      </c>
      <c r="C161" s="2">
        <v>18</v>
      </c>
      <c r="D161" s="22">
        <f>C161+Feuil2!C161</f>
        <v>18</v>
      </c>
      <c r="E161" s="22">
        <f>Feuil2!C161+Feuil2!E161-Feuil2!D161</f>
        <v>18</v>
      </c>
      <c r="F161" s="22" t="s">
        <v>201</v>
      </c>
      <c r="G161" s="2"/>
      <c r="H161" s="1"/>
    </row>
    <row r="162" spans="1:8">
      <c r="A162" s="4" t="s">
        <v>202</v>
      </c>
      <c r="B162" s="1" t="s">
        <v>106</v>
      </c>
      <c r="C162" s="2">
        <v>6</v>
      </c>
      <c r="D162" s="22">
        <f>C162+Feuil2!C162</f>
        <v>6</v>
      </c>
      <c r="E162" s="22">
        <f>Feuil2!C162+Feuil2!E162-Feuil2!D162</f>
        <v>6</v>
      </c>
      <c r="F162" s="22" t="s">
        <v>203</v>
      </c>
      <c r="G162" s="2"/>
      <c r="H162" s="1"/>
    </row>
    <row r="163" spans="1:8">
      <c r="A163" s="4" t="s">
        <v>208</v>
      </c>
      <c r="B163" s="1"/>
      <c r="C163" s="2">
        <v>2</v>
      </c>
      <c r="D163" s="22">
        <f>C163+Feuil2!C163</f>
        <v>2</v>
      </c>
      <c r="E163" s="22">
        <f>Feuil2!C163+Feuil2!E163-Feuil2!D163</f>
        <v>2</v>
      </c>
      <c r="F163" s="22"/>
      <c r="G163" s="2"/>
      <c r="H163" s="1"/>
    </row>
    <row r="164" spans="1:8">
      <c r="A164" s="4" t="s">
        <v>204</v>
      </c>
      <c r="B164" s="1" t="s">
        <v>229</v>
      </c>
      <c r="C164" s="2">
        <v>11</v>
      </c>
      <c r="D164" s="22">
        <f>C164+Feuil2!C164</f>
        <v>11</v>
      </c>
      <c r="E164" s="22">
        <f>Feuil2!C164+Feuil2!E164-Feuil2!D164</f>
        <v>11</v>
      </c>
      <c r="F164" s="22">
        <v>60120</v>
      </c>
      <c r="G164" s="2"/>
      <c r="H164" s="1"/>
    </row>
    <row r="165" spans="1:8">
      <c r="A165" s="4" t="s">
        <v>205</v>
      </c>
      <c r="B165" s="1" t="s">
        <v>229</v>
      </c>
      <c r="C165" s="2">
        <v>47</v>
      </c>
      <c r="D165" s="22">
        <f>C165+Feuil2!C165</f>
        <v>47</v>
      </c>
      <c r="E165" s="22">
        <f>Feuil2!C165+Feuil2!E165-Feuil2!D165</f>
        <v>47</v>
      </c>
      <c r="F165" s="22">
        <v>60102</v>
      </c>
      <c r="G165" s="2"/>
      <c r="H165" s="1"/>
    </row>
    <row r="166" spans="1:8">
      <c r="A166" s="4" t="s">
        <v>206</v>
      </c>
      <c r="B166" s="1" t="s">
        <v>229</v>
      </c>
      <c r="C166" s="2">
        <v>39</v>
      </c>
      <c r="D166" s="22">
        <f>C166+Feuil2!C166</f>
        <v>39</v>
      </c>
      <c r="E166" s="22">
        <f>Feuil2!C166+Feuil2!E166-Feuil2!D166</f>
        <v>39</v>
      </c>
      <c r="F166" s="22">
        <v>60131</v>
      </c>
      <c r="G166" s="2"/>
      <c r="H166" s="1"/>
    </row>
    <row r="167" spans="1:8">
      <c r="A167" s="4" t="s">
        <v>207</v>
      </c>
      <c r="B167" s="1" t="s">
        <v>229</v>
      </c>
      <c r="C167" s="2">
        <v>25</v>
      </c>
      <c r="D167" s="22">
        <f>C167+Feuil2!C167</f>
        <v>25</v>
      </c>
      <c r="E167" s="22">
        <f>Feuil2!C167+Feuil2!E167-Feuil2!D167</f>
        <v>25</v>
      </c>
      <c r="F167" s="22">
        <v>60525</v>
      </c>
      <c r="G167" s="2"/>
      <c r="H167" s="1"/>
    </row>
    <row r="168" spans="1:8">
      <c r="A168" s="4" t="s">
        <v>219</v>
      </c>
      <c r="B168" s="4" t="s">
        <v>210</v>
      </c>
      <c r="C168" s="5">
        <v>1</v>
      </c>
      <c r="D168" s="22">
        <f>C168+Feuil2!C168</f>
        <v>1</v>
      </c>
      <c r="E168" s="22">
        <f>Feuil2!C168+Feuil2!E168-Feuil2!D168</f>
        <v>1</v>
      </c>
      <c r="F168" s="22">
        <v>58037</v>
      </c>
      <c r="G168" s="2"/>
      <c r="H168" s="1"/>
    </row>
    <row r="169" spans="1:8">
      <c r="A169" s="4" t="s">
        <v>220</v>
      </c>
      <c r="B169" s="1" t="s">
        <v>221</v>
      </c>
      <c r="C169" s="5">
        <v>2</v>
      </c>
      <c r="D169" s="22">
        <f>C169+Feuil2!C169</f>
        <v>2</v>
      </c>
      <c r="E169" s="22">
        <f>Feuil2!C169+Feuil2!E169-Feuil2!D169</f>
        <v>2</v>
      </c>
      <c r="F169" s="22">
        <v>585037</v>
      </c>
      <c r="G169" s="2"/>
      <c r="H169" s="1"/>
    </row>
    <row r="170" spans="1:8">
      <c r="A170" s="4" t="s">
        <v>222</v>
      </c>
      <c r="B170" s="1" t="s">
        <v>99</v>
      </c>
      <c r="C170" s="5">
        <v>1</v>
      </c>
      <c r="D170" s="22">
        <f>C170+Feuil2!C170</f>
        <v>1</v>
      </c>
      <c r="E170" s="22">
        <f>Feuil2!C170+Feuil2!E170-Feuil2!D170</f>
        <v>1</v>
      </c>
      <c r="F170" s="22"/>
      <c r="G170" s="2"/>
      <c r="H170" s="1"/>
    </row>
    <row r="171" spans="1:8">
      <c r="A171" s="4" t="s">
        <v>223</v>
      </c>
      <c r="B171" s="1" t="s">
        <v>224</v>
      </c>
      <c r="C171" s="5">
        <v>1</v>
      </c>
      <c r="D171" s="22">
        <f>C171+Feuil2!C171</f>
        <v>1</v>
      </c>
      <c r="E171" s="22">
        <f>Feuil2!C171+Feuil2!E171-Feuil2!D171</f>
        <v>1</v>
      </c>
      <c r="F171" s="22"/>
      <c r="G171" s="2"/>
      <c r="H171" s="1"/>
    </row>
    <row r="172" spans="1:8">
      <c r="A172" s="4" t="s">
        <v>226</v>
      </c>
      <c r="B172" s="1" t="s">
        <v>225</v>
      </c>
      <c r="C172" s="5">
        <v>1</v>
      </c>
      <c r="D172" s="22">
        <f>C172+Feuil2!C172</f>
        <v>1</v>
      </c>
      <c r="E172" s="22">
        <f>Feuil2!C172+Feuil2!E172-Feuil2!D172</f>
        <v>1</v>
      </c>
      <c r="F172" s="22" t="s">
        <v>227</v>
      </c>
      <c r="G172" s="2">
        <v>5454452</v>
      </c>
      <c r="H172" s="1"/>
    </row>
    <row r="173" spans="1:8">
      <c r="A173" s="4" t="s">
        <v>228</v>
      </c>
      <c r="B173" s="1" t="s">
        <v>86</v>
      </c>
      <c r="C173" s="5">
        <v>8</v>
      </c>
      <c r="D173" s="22">
        <f>C173+Feuil2!C173</f>
        <v>8</v>
      </c>
      <c r="E173" s="22">
        <f>Feuil2!C173+Feuil2!E173-Feuil2!D173</f>
        <v>8</v>
      </c>
      <c r="F173" s="22"/>
      <c r="G173" s="2"/>
      <c r="H173" s="1"/>
    </row>
    <row r="174" spans="1:8">
      <c r="A174" s="4" t="s">
        <v>231</v>
      </c>
      <c r="B174" s="1" t="s">
        <v>229</v>
      </c>
      <c r="C174" s="5">
        <v>87</v>
      </c>
      <c r="D174" s="22">
        <f>C174+Feuil2!C174</f>
        <v>87</v>
      </c>
      <c r="E174" s="22">
        <f>Feuil2!C174+Feuil2!E174-Feuil2!D174</f>
        <v>87</v>
      </c>
      <c r="F174" s="22"/>
      <c r="G174" s="2"/>
      <c r="H174" s="1"/>
    </row>
    <row r="175" spans="1:8">
      <c r="A175" s="4" t="s">
        <v>232</v>
      </c>
      <c r="B175" s="1" t="s">
        <v>229</v>
      </c>
      <c r="C175" s="5">
        <v>8</v>
      </c>
      <c r="D175" s="22">
        <f>C175+Feuil2!C175</f>
        <v>8</v>
      </c>
      <c r="E175" s="22">
        <f>Feuil2!C175+Feuil2!E175-Feuil2!D175</f>
        <v>8</v>
      </c>
      <c r="F175" s="22"/>
      <c r="G175" s="2"/>
      <c r="H175" s="1"/>
    </row>
    <row r="176" spans="1:8">
      <c r="A176" s="4" t="s">
        <v>233</v>
      </c>
      <c r="B176" s="1" t="s">
        <v>106</v>
      </c>
      <c r="C176" s="5">
        <v>15</v>
      </c>
      <c r="D176" s="22">
        <f>C176+Feuil2!C176</f>
        <v>15</v>
      </c>
      <c r="E176" s="22">
        <f>Feuil2!C176+Feuil2!E176-Feuil2!D176</f>
        <v>15</v>
      </c>
      <c r="F176" s="22" t="s">
        <v>234</v>
      </c>
      <c r="G176" s="2"/>
      <c r="H176" s="1"/>
    </row>
    <row r="177" spans="1:8" s="12" customFormat="1">
      <c r="A177" s="26" t="s">
        <v>601</v>
      </c>
      <c r="B177" s="27" t="s">
        <v>106</v>
      </c>
      <c r="C177" s="28">
        <f>2+2+4</f>
        <v>8</v>
      </c>
      <c r="D177" s="22">
        <f>C177+Feuil2!C177</f>
        <v>8</v>
      </c>
      <c r="E177" s="22">
        <f>Feuil2!C177+Feuil2!E177-Feuil2!D177</f>
        <v>8</v>
      </c>
      <c r="F177" s="29" t="s">
        <v>235</v>
      </c>
      <c r="G177" s="25"/>
      <c r="H177" s="27"/>
    </row>
    <row r="178" spans="1:8">
      <c r="A178" s="4" t="s">
        <v>232</v>
      </c>
      <c r="B178" s="1" t="s">
        <v>106</v>
      </c>
      <c r="C178" s="5">
        <f>2+4+2+2+4</f>
        <v>14</v>
      </c>
      <c r="D178" s="22">
        <f>C178+Feuil2!C178</f>
        <v>14</v>
      </c>
      <c r="E178" s="22">
        <f>Feuil2!C178+Feuil2!E178-Feuil2!D178</f>
        <v>14</v>
      </c>
      <c r="F178" s="22" t="s">
        <v>236</v>
      </c>
      <c r="G178" s="2"/>
      <c r="H178" s="1"/>
    </row>
    <row r="179" spans="1:8">
      <c r="A179" s="4" t="s">
        <v>600</v>
      </c>
      <c r="B179" s="1" t="s">
        <v>106</v>
      </c>
      <c r="C179" s="5">
        <v>14</v>
      </c>
      <c r="D179" s="22">
        <f>C179+Feuil2!C179</f>
        <v>14</v>
      </c>
      <c r="E179" s="22">
        <f>Feuil2!C179+Feuil2!E179-Feuil2!D179</f>
        <v>14</v>
      </c>
      <c r="F179" s="22" t="s">
        <v>587</v>
      </c>
      <c r="G179" s="2"/>
      <c r="H179" s="1"/>
    </row>
    <row r="180" spans="1:8">
      <c r="A180" s="4" t="s">
        <v>602</v>
      </c>
      <c r="B180" s="1" t="s">
        <v>344</v>
      </c>
      <c r="C180" s="5">
        <v>2</v>
      </c>
      <c r="D180" s="22">
        <f>C180+Feuil2!C180</f>
        <v>2</v>
      </c>
      <c r="E180" s="22">
        <f>Feuil2!C180+Feuil2!E180-Feuil2!D180</f>
        <v>2</v>
      </c>
      <c r="F180" s="22" t="s">
        <v>589</v>
      </c>
      <c r="G180" s="2"/>
      <c r="H180" s="1"/>
    </row>
    <row r="181" spans="1:8">
      <c r="A181" s="4" t="s">
        <v>602</v>
      </c>
      <c r="B181" s="1" t="s">
        <v>468</v>
      </c>
      <c r="C181" s="5">
        <v>1</v>
      </c>
      <c r="D181" s="22">
        <f>C181+Feuil2!C181</f>
        <v>1</v>
      </c>
      <c r="E181" s="22">
        <f>Feuil2!C181+Feuil2!E181-Feuil2!D181</f>
        <v>1</v>
      </c>
      <c r="F181" s="22" t="s">
        <v>589</v>
      </c>
      <c r="G181" s="2"/>
      <c r="H181" s="1"/>
    </row>
    <row r="182" spans="1:8">
      <c r="A182" s="4" t="s">
        <v>600</v>
      </c>
      <c r="B182" s="1" t="s">
        <v>344</v>
      </c>
      <c r="C182" s="5">
        <v>1</v>
      </c>
      <c r="D182" s="22">
        <f>C182+Feuil2!C182</f>
        <v>1</v>
      </c>
      <c r="E182" s="22">
        <f>Feuil2!C182+Feuil2!E182-Feuil2!D182</f>
        <v>1</v>
      </c>
      <c r="F182" s="22" t="s">
        <v>587</v>
      </c>
      <c r="G182" s="2"/>
      <c r="H182" s="1"/>
    </row>
    <row r="183" spans="1:8">
      <c r="A183" s="4" t="s">
        <v>237</v>
      </c>
      <c r="B183" s="1"/>
      <c r="C183" s="5">
        <v>15</v>
      </c>
      <c r="D183" s="22">
        <f>C183+Feuil2!C183</f>
        <v>15</v>
      </c>
      <c r="E183" s="22">
        <f>Feuil2!C183+Feuil2!E183-Feuil2!D183</f>
        <v>15</v>
      </c>
      <c r="F183" s="22"/>
      <c r="G183" s="2"/>
      <c r="H183" s="1"/>
    </row>
    <row r="184" spans="1:8">
      <c r="A184" s="4" t="s">
        <v>228</v>
      </c>
      <c r="B184" s="1"/>
      <c r="C184" s="2"/>
      <c r="D184" s="22">
        <f>C184+Feuil2!C184</f>
        <v>0</v>
      </c>
      <c r="E184" s="22">
        <f>Feuil2!C184+Feuil2!E184-Feuil2!D184</f>
        <v>0</v>
      </c>
      <c r="F184" s="22"/>
      <c r="G184" s="2"/>
      <c r="H184" s="1"/>
    </row>
    <row r="185" spans="1:8">
      <c r="A185" s="4" t="s">
        <v>238</v>
      </c>
      <c r="B185" s="1" t="s">
        <v>229</v>
      </c>
      <c r="C185" s="5">
        <v>8</v>
      </c>
      <c r="D185" s="22">
        <f>C185+Feuil2!C185</f>
        <v>8</v>
      </c>
      <c r="E185" s="22">
        <f>Feuil2!C185+Feuil2!E185-Feuil2!D185</f>
        <v>8</v>
      </c>
      <c r="F185" s="22"/>
      <c r="G185" s="2"/>
      <c r="H185" s="1"/>
    </row>
    <row r="186" spans="1:8">
      <c r="A186" s="4" t="s">
        <v>240</v>
      </c>
      <c r="B186" s="1" t="s">
        <v>239</v>
      </c>
      <c r="C186" s="5">
        <v>4</v>
      </c>
      <c r="D186" s="22">
        <f>C186+Feuil2!C186</f>
        <v>4</v>
      </c>
      <c r="E186" s="22">
        <f>Feuil2!C186+Feuil2!E186-Feuil2!D186</f>
        <v>4</v>
      </c>
      <c r="F186" s="22" t="s">
        <v>241</v>
      </c>
      <c r="G186" s="2"/>
      <c r="H186" s="1"/>
    </row>
    <row r="187" spans="1:8">
      <c r="A187" s="4" t="s">
        <v>242</v>
      </c>
      <c r="B187" s="1" t="s">
        <v>243</v>
      </c>
      <c r="C187" s="5">
        <v>1</v>
      </c>
      <c r="D187" s="22">
        <f>C187+Feuil2!C187</f>
        <v>1</v>
      </c>
      <c r="E187" s="22">
        <f>Feuil2!C187+Feuil2!E187-Feuil2!D187</f>
        <v>1</v>
      </c>
      <c r="F187" s="22">
        <v>92270</v>
      </c>
      <c r="G187" s="2"/>
      <c r="H187" s="1"/>
    </row>
    <row r="188" spans="1:8">
      <c r="A188" s="4" t="s">
        <v>244</v>
      </c>
      <c r="B188" s="1" t="s">
        <v>245</v>
      </c>
      <c r="C188" s="5">
        <v>1</v>
      </c>
      <c r="D188" s="22">
        <f>C188+Feuil2!C188</f>
        <v>1</v>
      </c>
      <c r="E188" s="22">
        <f>Feuil2!C188+Feuil2!E188-Feuil2!D188</f>
        <v>1</v>
      </c>
      <c r="F188" s="22">
        <v>52033</v>
      </c>
      <c r="G188" s="2"/>
      <c r="H188" s="1"/>
    </row>
    <row r="189" spans="1:8">
      <c r="A189" s="4" t="s">
        <v>246</v>
      </c>
      <c r="B189" s="1" t="s">
        <v>247</v>
      </c>
      <c r="C189" s="5">
        <v>1</v>
      </c>
      <c r="D189" s="22">
        <f>C189+Feuil2!C189</f>
        <v>1</v>
      </c>
      <c r="E189" s="22">
        <f>Feuil2!C189+Feuil2!E189-Feuil2!D189</f>
        <v>1</v>
      </c>
      <c r="F189" s="22" t="s">
        <v>248</v>
      </c>
      <c r="G189" s="2"/>
      <c r="H189" s="1"/>
    </row>
    <row r="190" spans="1:8">
      <c r="A190" s="4" t="s">
        <v>249</v>
      </c>
      <c r="B190" s="1"/>
      <c r="C190" s="5">
        <v>1</v>
      </c>
      <c r="D190" s="22">
        <f>C190+Feuil2!C190</f>
        <v>1</v>
      </c>
      <c r="E190" s="22">
        <f>Feuil2!C190+Feuil2!E190-Feuil2!D190</f>
        <v>1</v>
      </c>
      <c r="F190" s="22">
        <v>3138</v>
      </c>
      <c r="G190" s="2"/>
      <c r="H190" s="1"/>
    </row>
    <row r="191" spans="1:8">
      <c r="A191" s="4" t="s">
        <v>251</v>
      </c>
      <c r="B191" s="1" t="s">
        <v>250</v>
      </c>
      <c r="C191" s="5">
        <v>1</v>
      </c>
      <c r="D191" s="22">
        <f>C191+Feuil2!C191</f>
        <v>1</v>
      </c>
      <c r="E191" s="22">
        <f>Feuil2!C191+Feuil2!E191-Feuil2!D191</f>
        <v>1</v>
      </c>
      <c r="F191" s="22"/>
      <c r="G191" s="2"/>
      <c r="H191" s="1"/>
    </row>
    <row r="192" spans="1:8">
      <c r="A192" s="4" t="s">
        <v>252</v>
      </c>
      <c r="B192" s="1" t="s">
        <v>253</v>
      </c>
      <c r="C192" s="5">
        <v>4</v>
      </c>
      <c r="D192" s="22">
        <f>C192+Feuil2!C192</f>
        <v>4</v>
      </c>
      <c r="E192" s="22">
        <f>Feuil2!C192+Feuil2!E192-Feuil2!D192</f>
        <v>4</v>
      </c>
      <c r="F192" s="22">
        <v>6050264</v>
      </c>
      <c r="G192" s="2"/>
      <c r="H192" s="1"/>
    </row>
    <row r="193" spans="1:8">
      <c r="A193" s="4" t="s">
        <v>254</v>
      </c>
      <c r="B193" s="1" t="s">
        <v>255</v>
      </c>
      <c r="C193" s="5">
        <v>1</v>
      </c>
      <c r="D193" s="22">
        <f>C193+Feuil2!C193</f>
        <v>1</v>
      </c>
      <c r="E193" s="22">
        <f>Feuil2!C193+Feuil2!E193-Feuil2!D193</f>
        <v>1</v>
      </c>
      <c r="F193" s="22"/>
      <c r="G193" s="2"/>
      <c r="H193" s="1"/>
    </row>
    <row r="194" spans="1:8">
      <c r="A194" s="4" t="s">
        <v>256</v>
      </c>
      <c r="B194" s="1" t="s">
        <v>468</v>
      </c>
      <c r="C194" s="5">
        <v>6</v>
      </c>
      <c r="D194" s="22">
        <f>C194+Feuil2!C194</f>
        <v>6</v>
      </c>
      <c r="E194" s="22">
        <f>Feuil2!C194+Feuil2!E194-Feuil2!D194</f>
        <v>6</v>
      </c>
      <c r="F194" s="22">
        <v>51248</v>
      </c>
      <c r="G194" s="2"/>
      <c r="H194" s="1"/>
    </row>
    <row r="195" spans="1:8">
      <c r="A195" s="4" t="s">
        <v>257</v>
      </c>
      <c r="B195" s="1" t="s">
        <v>106</v>
      </c>
      <c r="C195" s="5">
        <v>1</v>
      </c>
      <c r="D195" s="22">
        <f>C195+Feuil2!C195</f>
        <v>1</v>
      </c>
      <c r="E195" s="22">
        <f>Feuil2!C195+Feuil2!E195-Feuil2!D195</f>
        <v>1</v>
      </c>
      <c r="F195" s="22" t="s">
        <v>258</v>
      </c>
      <c r="G195" s="2"/>
      <c r="H195" s="1"/>
    </row>
    <row r="196" spans="1:8">
      <c r="A196" s="4" t="s">
        <v>259</v>
      </c>
      <c r="B196" s="1" t="s">
        <v>106</v>
      </c>
      <c r="C196" s="5">
        <v>34</v>
      </c>
      <c r="D196" s="22">
        <f>C196+Feuil2!C196</f>
        <v>34</v>
      </c>
      <c r="E196" s="22">
        <f>Feuil2!C196+Feuil2!E196-Feuil2!D196</f>
        <v>34</v>
      </c>
      <c r="F196" s="22" t="s">
        <v>260</v>
      </c>
      <c r="G196" s="2"/>
      <c r="H196" s="1"/>
    </row>
    <row r="197" spans="1:8">
      <c r="A197" s="4" t="s">
        <v>261</v>
      </c>
      <c r="B197" s="1" t="s">
        <v>106</v>
      </c>
      <c r="C197" s="5">
        <v>33</v>
      </c>
      <c r="D197" s="22">
        <f>C197+Feuil2!C197</f>
        <v>33</v>
      </c>
      <c r="E197" s="22">
        <f>Feuil2!C197+Feuil2!E197-Feuil2!D197</f>
        <v>33</v>
      </c>
      <c r="F197" s="22" t="s">
        <v>262</v>
      </c>
      <c r="G197" s="2"/>
      <c r="H197" s="1"/>
    </row>
    <row r="198" spans="1:8">
      <c r="A198" s="4" t="s">
        <v>263</v>
      </c>
      <c r="B198" s="1" t="s">
        <v>468</v>
      </c>
      <c r="C198" s="5">
        <f>1+1+4</f>
        <v>6</v>
      </c>
      <c r="D198" s="22">
        <f>C198+Feuil2!C198</f>
        <v>6</v>
      </c>
      <c r="E198" s="22">
        <f>Feuil2!C198+Feuil2!E198-Feuil2!D198</f>
        <v>6</v>
      </c>
      <c r="F198" s="22">
        <v>86127</v>
      </c>
      <c r="G198" s="2"/>
      <c r="H198" s="1"/>
    </row>
    <row r="199" spans="1:8">
      <c r="A199" s="4" t="s">
        <v>174</v>
      </c>
      <c r="B199" s="1" t="s">
        <v>468</v>
      </c>
      <c r="C199" s="5">
        <v>2</v>
      </c>
      <c r="D199" s="22">
        <f>C199+Feuil2!C199</f>
        <v>2</v>
      </c>
      <c r="E199" s="22">
        <f>Feuil2!C199+Feuil2!E199-Feuil2!D199</f>
        <v>2</v>
      </c>
      <c r="F199" s="22"/>
      <c r="G199" s="2"/>
      <c r="H199" s="1"/>
    </row>
    <row r="200" spans="1:8">
      <c r="A200" s="4" t="s">
        <v>264</v>
      </c>
      <c r="B200" s="1" t="s">
        <v>106</v>
      </c>
      <c r="C200" s="5">
        <v>2</v>
      </c>
      <c r="D200" s="22">
        <f>C200+Feuil2!C200</f>
        <v>2</v>
      </c>
      <c r="E200" s="22">
        <f>Feuil2!C200+Feuil2!E200-Feuil2!D200</f>
        <v>2</v>
      </c>
      <c r="F200" s="22" t="s">
        <v>265</v>
      </c>
      <c r="G200" s="2"/>
      <c r="H200" s="1"/>
    </row>
    <row r="201" spans="1:8">
      <c r="A201" s="4" t="s">
        <v>266</v>
      </c>
      <c r="B201" s="1"/>
      <c r="C201" s="5">
        <v>1</v>
      </c>
      <c r="D201" s="22">
        <f>C201+Feuil2!C201</f>
        <v>1</v>
      </c>
      <c r="E201" s="22">
        <f>Feuil2!C201+Feuil2!E201-Feuil2!D201</f>
        <v>1</v>
      </c>
      <c r="F201" s="22"/>
      <c r="G201" s="2"/>
      <c r="H201" s="1"/>
    </row>
    <row r="202" spans="1:8">
      <c r="A202" s="4" t="s">
        <v>267</v>
      </c>
      <c r="B202" s="1"/>
      <c r="C202" s="5">
        <v>20</v>
      </c>
      <c r="D202" s="22">
        <f>C202+Feuil2!C202</f>
        <v>20</v>
      </c>
      <c r="E202" s="22">
        <f>Feuil2!C202+Feuil2!E202-Feuil2!D202</f>
        <v>20</v>
      </c>
      <c r="F202" s="22"/>
      <c r="G202" s="2"/>
      <c r="H202" s="1"/>
    </row>
    <row r="203" spans="1:8">
      <c r="A203" s="4" t="s">
        <v>268</v>
      </c>
      <c r="B203" s="1" t="s">
        <v>106</v>
      </c>
      <c r="C203" s="5">
        <v>3</v>
      </c>
      <c r="D203" s="22">
        <f>C203+Feuil2!C203</f>
        <v>3</v>
      </c>
      <c r="E203" s="22">
        <f>Feuil2!C203+Feuil2!E203-Feuil2!D203</f>
        <v>3</v>
      </c>
      <c r="F203" s="22" t="s">
        <v>269</v>
      </c>
      <c r="G203" s="2"/>
      <c r="H203" s="1"/>
    </row>
    <row r="204" spans="1:8">
      <c r="A204" s="4" t="s">
        <v>270</v>
      </c>
      <c r="B204" s="1"/>
      <c r="C204" s="5">
        <v>32</v>
      </c>
      <c r="D204" s="22">
        <f>C204+Feuil2!C204</f>
        <v>32</v>
      </c>
      <c r="E204" s="22">
        <f>Feuil2!C204+Feuil2!E204-Feuil2!D204</f>
        <v>32</v>
      </c>
      <c r="F204" s="22"/>
      <c r="G204" s="2"/>
      <c r="H204" s="1"/>
    </row>
    <row r="205" spans="1:8">
      <c r="A205" s="4" t="s">
        <v>271</v>
      </c>
      <c r="B205" s="1"/>
      <c r="C205" s="5">
        <v>16</v>
      </c>
      <c r="D205" s="22">
        <f>C205+Feuil2!C205</f>
        <v>16</v>
      </c>
      <c r="E205" s="22">
        <f>Feuil2!C205+Feuil2!E205-Feuil2!D205</f>
        <v>16</v>
      </c>
      <c r="F205" s="22"/>
      <c r="G205" s="2"/>
      <c r="H205" s="1"/>
    </row>
    <row r="206" spans="1:8">
      <c r="A206" s="4" t="s">
        <v>272</v>
      </c>
      <c r="B206" s="1"/>
      <c r="C206" s="5">
        <v>2</v>
      </c>
      <c r="D206" s="22">
        <f>C206+Feuil2!C206</f>
        <v>2</v>
      </c>
      <c r="E206" s="22">
        <f>Feuil2!C206+Feuil2!E206-Feuil2!D206</f>
        <v>2</v>
      </c>
      <c r="F206" s="22"/>
      <c r="G206" s="2"/>
      <c r="H206" s="1"/>
    </row>
    <row r="207" spans="1:8">
      <c r="A207" s="4" t="s">
        <v>273</v>
      </c>
      <c r="B207" s="1"/>
      <c r="C207" s="5">
        <v>3</v>
      </c>
      <c r="D207" s="22">
        <f>C207+Feuil2!C207</f>
        <v>3</v>
      </c>
      <c r="E207" s="22">
        <f>Feuil2!C207+Feuil2!E207-Feuil2!D207</f>
        <v>3</v>
      </c>
      <c r="F207" s="22"/>
      <c r="G207" s="2"/>
      <c r="H207" s="1"/>
    </row>
    <row r="208" spans="1:8">
      <c r="A208" s="4" t="s">
        <v>274</v>
      </c>
      <c r="B208" s="1"/>
      <c r="C208" s="5">
        <v>3</v>
      </c>
      <c r="D208" s="22">
        <f>C208+Feuil2!C208</f>
        <v>3</v>
      </c>
      <c r="E208" s="22">
        <f>Feuil2!C208+Feuil2!E208-Feuil2!D208</f>
        <v>3</v>
      </c>
      <c r="F208" s="22"/>
      <c r="G208" s="2"/>
      <c r="H208" s="1"/>
    </row>
    <row r="209" spans="1:8">
      <c r="A209" s="4" t="s">
        <v>275</v>
      </c>
      <c r="B209" s="1"/>
      <c r="C209" s="5">
        <v>3</v>
      </c>
      <c r="D209" s="22">
        <f>C209+Feuil2!C209</f>
        <v>3</v>
      </c>
      <c r="E209" s="22">
        <f>Feuil2!C209+Feuil2!E209-Feuil2!D209</f>
        <v>3</v>
      </c>
      <c r="F209" s="22"/>
      <c r="G209" s="2"/>
      <c r="H209" s="1"/>
    </row>
    <row r="210" spans="1:8">
      <c r="A210" s="4" t="s">
        <v>147</v>
      </c>
      <c r="B210" s="1" t="s">
        <v>276</v>
      </c>
      <c r="C210" s="5">
        <v>1</v>
      </c>
      <c r="D210" s="22">
        <f>C210+Feuil2!C210</f>
        <v>1</v>
      </c>
      <c r="E210" s="22">
        <f>Feuil2!C210+Feuil2!E210-Feuil2!D210</f>
        <v>1</v>
      </c>
      <c r="F210" s="22">
        <v>82051</v>
      </c>
      <c r="G210" s="2"/>
      <c r="H210" s="1"/>
    </row>
    <row r="211" spans="1:8">
      <c r="A211" s="4" t="s">
        <v>278</v>
      </c>
      <c r="B211" s="1" t="s">
        <v>277</v>
      </c>
      <c r="C211" s="5">
        <v>2</v>
      </c>
      <c r="D211" s="22">
        <f>C211+Feuil2!C211</f>
        <v>2</v>
      </c>
      <c r="E211" s="22">
        <f>Feuil2!C211+Feuil2!E211-Feuil2!D211</f>
        <v>2</v>
      </c>
      <c r="F211" s="22">
        <v>1010964</v>
      </c>
      <c r="G211" s="2"/>
      <c r="H211" s="1"/>
    </row>
    <row r="212" spans="1:8">
      <c r="A212" s="4" t="s">
        <v>279</v>
      </c>
      <c r="B212" s="1" t="s">
        <v>106</v>
      </c>
      <c r="C212" s="5">
        <v>2</v>
      </c>
      <c r="D212" s="22">
        <f>C212+Feuil2!C212</f>
        <v>2</v>
      </c>
      <c r="E212" s="22">
        <f>Feuil2!C212+Feuil2!E212-Feuil2!D212</f>
        <v>2</v>
      </c>
      <c r="F212" s="22" t="s">
        <v>280</v>
      </c>
      <c r="G212" s="2"/>
      <c r="H212" s="1"/>
    </row>
    <row r="213" spans="1:8">
      <c r="A213" s="4" t="s">
        <v>281</v>
      </c>
      <c r="B213" s="1" t="s">
        <v>86</v>
      </c>
      <c r="C213" s="5">
        <v>100</v>
      </c>
      <c r="D213" s="22">
        <f>C213+Feuil2!C213</f>
        <v>100</v>
      </c>
      <c r="E213" s="22">
        <f>Feuil2!C213+Feuil2!E213-Feuil2!D213</f>
        <v>100</v>
      </c>
      <c r="F213" s="22">
        <v>43610</v>
      </c>
      <c r="G213" s="2"/>
      <c r="H213" s="1"/>
    </row>
    <row r="214" spans="1:8">
      <c r="A214" s="4" t="s">
        <v>282</v>
      </c>
      <c r="B214" s="1" t="s">
        <v>283</v>
      </c>
      <c r="C214" s="5">
        <v>100</v>
      </c>
      <c r="D214" s="22">
        <f>C214+Feuil2!C214</f>
        <v>100</v>
      </c>
      <c r="E214" s="22">
        <f>Feuil2!C214+Feuil2!E214-Feuil2!D214</f>
        <v>100</v>
      </c>
      <c r="F214" s="22"/>
      <c r="G214" s="2"/>
      <c r="H214" s="1"/>
    </row>
    <row r="215" spans="1:8">
      <c r="A215" s="18" t="s">
        <v>284</v>
      </c>
      <c r="B215" s="1" t="s">
        <v>283</v>
      </c>
      <c r="C215" s="5">
        <v>100</v>
      </c>
      <c r="D215" s="22">
        <f>C215+Feuil2!C215</f>
        <v>100</v>
      </c>
      <c r="E215" s="22">
        <f>Feuil2!C215+Feuil2!E215-Feuil2!D215</f>
        <v>100</v>
      </c>
      <c r="F215" s="22"/>
      <c r="G215" s="2"/>
      <c r="H215" s="1"/>
    </row>
    <row r="216" spans="1:8">
      <c r="A216" s="4" t="s">
        <v>285</v>
      </c>
      <c r="B216" s="1" t="s">
        <v>286</v>
      </c>
      <c r="C216" s="5">
        <v>30</v>
      </c>
      <c r="D216" s="22">
        <f>C216+Feuil2!C216</f>
        <v>30</v>
      </c>
      <c r="E216" s="22">
        <f>Feuil2!C216+Feuil2!E216-Feuil2!D216</f>
        <v>30</v>
      </c>
      <c r="F216" s="22">
        <v>748902</v>
      </c>
      <c r="G216" s="2"/>
      <c r="H216" s="1"/>
    </row>
    <row r="217" spans="1:8">
      <c r="A217" s="4" t="s">
        <v>287</v>
      </c>
      <c r="B217" s="1" t="s">
        <v>288</v>
      </c>
      <c r="C217" s="5">
        <v>200</v>
      </c>
      <c r="D217" s="22">
        <f>C217+Feuil2!C217</f>
        <v>200</v>
      </c>
      <c r="E217" s="22">
        <f>Feuil2!C217+Feuil2!E217-Feuil2!D217</f>
        <v>200</v>
      </c>
      <c r="F217" s="22"/>
      <c r="G217" s="2"/>
      <c r="H217" s="1"/>
    </row>
    <row r="218" spans="1:8">
      <c r="A218" s="4" t="s">
        <v>289</v>
      </c>
      <c r="B218" s="1" t="s">
        <v>290</v>
      </c>
      <c r="C218" s="5">
        <v>20</v>
      </c>
      <c r="D218" s="22">
        <f>C218+Feuil2!C218</f>
        <v>20</v>
      </c>
      <c r="E218" s="22">
        <f>Feuil2!C218+Feuil2!E218-Feuil2!D218</f>
        <v>20</v>
      </c>
      <c r="F218" s="22">
        <v>263245</v>
      </c>
      <c r="G218" s="2"/>
      <c r="H218" s="1"/>
    </row>
    <row r="219" spans="1:8">
      <c r="A219" s="4" t="s">
        <v>292</v>
      </c>
      <c r="B219" s="1" t="s">
        <v>291</v>
      </c>
      <c r="C219" s="5">
        <v>7</v>
      </c>
      <c r="D219" s="22">
        <f>C219+Feuil2!C219</f>
        <v>7</v>
      </c>
      <c r="E219" s="22">
        <f>Feuil2!C219+Feuil2!E219-Feuil2!D219</f>
        <v>7</v>
      </c>
      <c r="F219" s="22"/>
      <c r="G219" s="2"/>
      <c r="H219" s="1"/>
    </row>
    <row r="220" spans="1:8">
      <c r="A220" s="4" t="s">
        <v>294</v>
      </c>
      <c r="B220" s="1" t="s">
        <v>293</v>
      </c>
      <c r="C220" s="5">
        <v>24</v>
      </c>
      <c r="D220" s="22">
        <f>C220+Feuil2!C220</f>
        <v>24</v>
      </c>
      <c r="E220" s="22">
        <f>Feuil2!C220+Feuil2!E220-Feuil2!D220</f>
        <v>24</v>
      </c>
      <c r="F220" s="22">
        <v>3368</v>
      </c>
      <c r="G220" s="2"/>
      <c r="H220" s="1"/>
    </row>
    <row r="221" spans="1:8">
      <c r="A221" s="4" t="s">
        <v>295</v>
      </c>
      <c r="B221" s="1" t="s">
        <v>140</v>
      </c>
      <c r="C221" s="2">
        <f>25*5</f>
        <v>125</v>
      </c>
      <c r="D221" s="22">
        <f>C221+Feuil2!C221</f>
        <v>125</v>
      </c>
      <c r="E221" s="22">
        <f>Feuil2!C221+Feuil2!E221-Feuil2!D221</f>
        <v>125</v>
      </c>
      <c r="F221" s="22" t="s">
        <v>296</v>
      </c>
      <c r="G221" s="2"/>
      <c r="H221" s="1"/>
    </row>
    <row r="222" spans="1:8">
      <c r="A222" s="4" t="s">
        <v>297</v>
      </c>
      <c r="B222" s="1" t="s">
        <v>86</v>
      </c>
      <c r="C222" s="2">
        <f>100*2.5</f>
        <v>250</v>
      </c>
      <c r="D222" s="22">
        <f>C222+Feuil2!C222</f>
        <v>250</v>
      </c>
      <c r="E222" s="22">
        <f>Feuil2!C222+Feuil2!E222-Feuil2!D222</f>
        <v>250</v>
      </c>
      <c r="F222" s="22"/>
      <c r="G222" s="2"/>
      <c r="H222" s="1"/>
    </row>
    <row r="223" spans="1:8">
      <c r="A223" s="4" t="s">
        <v>298</v>
      </c>
      <c r="B223" s="1" t="s">
        <v>86</v>
      </c>
      <c r="C223" s="2">
        <v>25</v>
      </c>
      <c r="D223" s="22">
        <f>C223+Feuil2!C223</f>
        <v>25</v>
      </c>
      <c r="E223" s="22">
        <f>Feuil2!C223+Feuil2!E223-Feuil2!D223</f>
        <v>25</v>
      </c>
      <c r="F223" s="22">
        <v>43505</v>
      </c>
      <c r="G223" s="2"/>
      <c r="H223" s="1"/>
    </row>
    <row r="224" spans="1:8">
      <c r="A224" s="4" t="s">
        <v>299</v>
      </c>
      <c r="B224" s="1" t="s">
        <v>86</v>
      </c>
      <c r="C224" s="2">
        <v>40</v>
      </c>
      <c r="D224" s="22">
        <f>C224+Feuil2!C224</f>
        <v>40</v>
      </c>
      <c r="E224" s="22">
        <f>Feuil2!C224+Feuil2!E224-Feuil2!D224</f>
        <v>40</v>
      </c>
      <c r="F224" s="22">
        <v>43403</v>
      </c>
      <c r="G224" s="2"/>
      <c r="H224" s="1"/>
    </row>
    <row r="225" spans="1:8">
      <c r="A225" s="4" t="s">
        <v>300</v>
      </c>
      <c r="B225" s="1" t="s">
        <v>86</v>
      </c>
      <c r="C225" s="2">
        <v>70</v>
      </c>
      <c r="D225" s="22">
        <f>C225+Feuil2!C225</f>
        <v>70</v>
      </c>
      <c r="E225" s="22">
        <f>Feuil2!C225+Feuil2!E225-Feuil2!D225</f>
        <v>70</v>
      </c>
      <c r="F225" s="22">
        <v>43514</v>
      </c>
      <c r="G225" s="2"/>
      <c r="H225" s="1"/>
    </row>
    <row r="226" spans="1:8">
      <c r="A226" s="4" t="s">
        <v>301</v>
      </c>
      <c r="B226" s="1" t="s">
        <v>302</v>
      </c>
      <c r="C226" s="2">
        <v>100</v>
      </c>
      <c r="D226" s="22">
        <f>C226+Feuil2!C226</f>
        <v>100</v>
      </c>
      <c r="E226" s="22">
        <f>Feuil2!C226+Feuil2!E226-Feuil2!D226</f>
        <v>100</v>
      </c>
      <c r="F226" s="22">
        <v>11140</v>
      </c>
      <c r="G226" s="2"/>
      <c r="H226" s="1"/>
    </row>
    <row r="227" spans="1:8">
      <c r="A227" s="4" t="s">
        <v>303</v>
      </c>
      <c r="B227" s="1" t="s">
        <v>302</v>
      </c>
      <c r="C227" s="2">
        <v>100</v>
      </c>
      <c r="D227" s="22">
        <f>C227+Feuil2!C227</f>
        <v>100</v>
      </c>
      <c r="E227" s="22">
        <f>Feuil2!C227+Feuil2!E227-Feuil2!D227</f>
        <v>100</v>
      </c>
      <c r="F227" s="22">
        <v>13145</v>
      </c>
      <c r="G227" s="2"/>
      <c r="H227" s="1"/>
    </row>
    <row r="228" spans="1:8">
      <c r="A228" s="4" t="s">
        <v>304</v>
      </c>
      <c r="B228" s="1" t="s">
        <v>342</v>
      </c>
      <c r="C228" s="2">
        <v>100</v>
      </c>
      <c r="D228" s="22">
        <f>C228+Feuil2!C228</f>
        <v>100</v>
      </c>
      <c r="E228" s="22">
        <f>Feuil2!C228+Feuil2!E228-Feuil2!D228</f>
        <v>100</v>
      </c>
      <c r="F228" s="22" t="s">
        <v>305</v>
      </c>
      <c r="G228" s="2"/>
      <c r="H228" s="1"/>
    </row>
    <row r="229" spans="1:8">
      <c r="A229" s="4" t="s">
        <v>540</v>
      </c>
      <c r="B229" s="1" t="s">
        <v>342</v>
      </c>
      <c r="C229" s="2">
        <v>100</v>
      </c>
      <c r="D229" s="22">
        <f>C229+Feuil2!C229</f>
        <v>100</v>
      </c>
      <c r="E229" s="22">
        <f>Feuil2!C229+Feuil2!E229-Feuil2!D229</f>
        <v>100</v>
      </c>
      <c r="F229" s="22" t="s">
        <v>541</v>
      </c>
      <c r="G229" s="2"/>
      <c r="H229" s="1"/>
    </row>
    <row r="230" spans="1:8">
      <c r="A230" s="4" t="s">
        <v>306</v>
      </c>
      <c r="B230" s="1" t="s">
        <v>307</v>
      </c>
      <c r="C230" s="2">
        <v>10</v>
      </c>
      <c r="D230" s="22">
        <f>C230+Feuil2!C230</f>
        <v>10</v>
      </c>
      <c r="E230" s="22">
        <f>Feuil2!C230+Feuil2!E230-Feuil2!D230</f>
        <v>10</v>
      </c>
      <c r="F230" s="22">
        <v>500366</v>
      </c>
      <c r="G230" s="2"/>
      <c r="H230" s="1"/>
    </row>
    <row r="231" spans="1:8">
      <c r="A231" s="4" t="s">
        <v>308</v>
      </c>
      <c r="B231" s="1" t="s">
        <v>307</v>
      </c>
      <c r="C231" s="2">
        <v>20</v>
      </c>
      <c r="D231" s="22">
        <f>C231+Feuil2!C231</f>
        <v>20</v>
      </c>
      <c r="E231" s="22">
        <f>Feuil2!C231+Feuil2!E231-Feuil2!D231</f>
        <v>20</v>
      </c>
      <c r="F231" s="22">
        <v>500353</v>
      </c>
      <c r="G231" s="2"/>
      <c r="H231" s="1"/>
    </row>
    <row r="232" spans="1:8">
      <c r="A232" s="4" t="s">
        <v>309</v>
      </c>
      <c r="B232" s="1" t="s">
        <v>140</v>
      </c>
      <c r="C232" s="2">
        <v>200</v>
      </c>
      <c r="D232" s="22">
        <f>C232+Feuil2!C232</f>
        <v>200</v>
      </c>
      <c r="E232" s="22">
        <f>Feuil2!C232+Feuil2!E232-Feuil2!D232</f>
        <v>200</v>
      </c>
      <c r="F232" s="22" t="s">
        <v>310</v>
      </c>
      <c r="G232" s="2"/>
      <c r="H232" s="1"/>
    </row>
    <row r="233" spans="1:8">
      <c r="A233" s="4" t="s">
        <v>311</v>
      </c>
      <c r="B233" s="1"/>
      <c r="C233" s="2"/>
      <c r="D233" s="22">
        <f>C233+Feuil2!C233</f>
        <v>0</v>
      </c>
      <c r="E233" s="22">
        <f>Feuil2!C233+Feuil2!E233-Feuil2!D233</f>
        <v>0</v>
      </c>
      <c r="F233" s="22"/>
      <c r="G233" s="2"/>
      <c r="H233" s="1"/>
    </row>
    <row r="234" spans="1:8">
      <c r="A234" s="4" t="s">
        <v>312</v>
      </c>
      <c r="B234" s="1"/>
      <c r="C234" s="2"/>
      <c r="D234" s="22">
        <f>C234+Feuil2!C234</f>
        <v>0</v>
      </c>
      <c r="E234" s="22">
        <f>Feuil2!C234+Feuil2!E234-Feuil2!D234</f>
        <v>0</v>
      </c>
      <c r="F234" s="22">
        <v>219184</v>
      </c>
      <c r="G234" s="2"/>
      <c r="H234" s="1"/>
    </row>
    <row r="235" spans="1:8">
      <c r="A235" s="4" t="s">
        <v>313</v>
      </c>
      <c r="B235" s="1"/>
      <c r="C235" s="2">
        <f>(50*30)+200</f>
        <v>1700</v>
      </c>
      <c r="D235" s="22">
        <f>C235+Feuil2!C235</f>
        <v>1700</v>
      </c>
      <c r="E235" s="22">
        <f>Feuil2!C235+Feuil2!E235-Feuil2!D235</f>
        <v>1700</v>
      </c>
      <c r="F235" s="22">
        <v>592902125</v>
      </c>
      <c r="G235" s="2"/>
      <c r="H235" s="1"/>
    </row>
    <row r="236" spans="1:8">
      <c r="A236" s="4" t="s">
        <v>314</v>
      </c>
      <c r="B236" s="1" t="s">
        <v>302</v>
      </c>
      <c r="C236" s="2">
        <v>150</v>
      </c>
      <c r="D236" s="22">
        <f>C236+Feuil2!C236</f>
        <v>150</v>
      </c>
      <c r="E236" s="22">
        <f>Feuil2!C236+Feuil2!E236-Feuil2!D236</f>
        <v>150</v>
      </c>
      <c r="F236" s="22"/>
      <c r="G236" s="2"/>
      <c r="H236" s="1"/>
    </row>
    <row r="237" spans="1:8">
      <c r="A237" s="4" t="s">
        <v>316</v>
      </c>
      <c r="B237" s="1" t="s">
        <v>315</v>
      </c>
      <c r="C237" s="2">
        <v>250</v>
      </c>
      <c r="D237" s="22">
        <f>C237+Feuil2!C237</f>
        <v>250</v>
      </c>
      <c r="E237" s="22">
        <f>Feuil2!C237+Feuil2!E237-Feuil2!D237</f>
        <v>250</v>
      </c>
      <c r="F237" s="22">
        <v>993606</v>
      </c>
      <c r="G237" s="2"/>
      <c r="H237" s="1"/>
    </row>
    <row r="238" spans="1:8">
      <c r="A238" s="1" t="s">
        <v>317</v>
      </c>
      <c r="B238" s="1" t="s">
        <v>318</v>
      </c>
      <c r="C238" s="2">
        <v>1</v>
      </c>
      <c r="D238" s="22">
        <f>C238+Feuil2!C238</f>
        <v>1</v>
      </c>
      <c r="E238" s="22">
        <f>Feuil2!C238+Feuil2!E238-Feuil2!D238</f>
        <v>1</v>
      </c>
      <c r="F238" s="22">
        <v>80630</v>
      </c>
      <c r="G238" s="2">
        <v>6940524</v>
      </c>
      <c r="H238" s="1"/>
    </row>
    <row r="239" spans="1:8">
      <c r="A239" s="1" t="s">
        <v>319</v>
      </c>
      <c r="B239" s="1" t="s">
        <v>318</v>
      </c>
      <c r="C239" s="2">
        <v>3</v>
      </c>
      <c r="D239" s="22">
        <f>C239+Feuil2!C239</f>
        <v>3</v>
      </c>
      <c r="E239" s="22">
        <f>Feuil2!C239+Feuil2!E239-Feuil2!D239</f>
        <v>3</v>
      </c>
      <c r="F239" s="22"/>
      <c r="G239" s="2">
        <v>6902428</v>
      </c>
      <c r="H239" s="1"/>
    </row>
    <row r="240" spans="1:8">
      <c r="A240" s="1" t="s">
        <v>320</v>
      </c>
      <c r="B240" s="1" t="s">
        <v>321</v>
      </c>
      <c r="C240" s="2">
        <v>3</v>
      </c>
      <c r="D240" s="22">
        <f>C240+Feuil2!C240</f>
        <v>3</v>
      </c>
      <c r="E240" s="22">
        <f>Feuil2!C240+Feuil2!E240-Feuil2!D240</f>
        <v>3</v>
      </c>
      <c r="F240" s="22">
        <v>471013</v>
      </c>
      <c r="G240" s="2"/>
      <c r="H240" s="1"/>
    </row>
    <row r="241" spans="1:8">
      <c r="A241" s="1" t="s">
        <v>322</v>
      </c>
      <c r="B241" s="1" t="s">
        <v>323</v>
      </c>
      <c r="C241" s="2">
        <v>6</v>
      </c>
      <c r="D241" s="22">
        <f>C241+Feuil2!C241</f>
        <v>6</v>
      </c>
      <c r="E241" s="22">
        <f>Feuil2!C241+Feuil2!E241-Feuil2!D241</f>
        <v>6</v>
      </c>
      <c r="F241" s="22">
        <v>81150400</v>
      </c>
      <c r="G241" s="2"/>
      <c r="H241" s="1"/>
    </row>
    <row r="242" spans="1:8">
      <c r="A242" s="1" t="s">
        <v>324</v>
      </c>
      <c r="B242" s="1" t="s">
        <v>325</v>
      </c>
      <c r="C242" s="2">
        <v>1</v>
      </c>
      <c r="D242" s="22">
        <f>C242+Feuil2!C242</f>
        <v>1</v>
      </c>
      <c r="E242" s="22">
        <f>Feuil2!C242+Feuil2!E242-Feuil2!D242</f>
        <v>1</v>
      </c>
      <c r="F242" s="22"/>
      <c r="G242" s="2">
        <v>6943513</v>
      </c>
      <c r="H242" s="1"/>
    </row>
    <row r="243" spans="1:8">
      <c r="A243" s="1" t="s">
        <v>326</v>
      </c>
      <c r="B243" s="1" t="s">
        <v>183</v>
      </c>
      <c r="C243" s="2">
        <v>9</v>
      </c>
      <c r="D243" s="22">
        <f>C243+Feuil2!C243</f>
        <v>9</v>
      </c>
      <c r="E243" s="22">
        <f>Feuil2!C243+Feuil2!E243-Feuil2!D243</f>
        <v>9</v>
      </c>
      <c r="F243" s="22" t="s">
        <v>327</v>
      </c>
      <c r="G243" s="2">
        <v>6943009</v>
      </c>
      <c r="H243" s="1"/>
    </row>
    <row r="244" spans="1:8">
      <c r="A244" s="1" t="s">
        <v>328</v>
      </c>
      <c r="B244" s="1" t="s">
        <v>183</v>
      </c>
      <c r="C244" s="2">
        <f>30+12+1+26</f>
        <v>69</v>
      </c>
      <c r="D244" s="22">
        <f>C244+Feuil2!C244</f>
        <v>69</v>
      </c>
      <c r="E244" s="22">
        <f>Feuil2!C244+Feuil2!E244-Feuil2!D244</f>
        <v>69</v>
      </c>
      <c r="F244" s="22" t="s">
        <v>329</v>
      </c>
      <c r="G244" s="2">
        <v>6943513</v>
      </c>
      <c r="H244" s="1"/>
    </row>
    <row r="245" spans="1:8">
      <c r="A245" s="1" t="s">
        <v>330</v>
      </c>
      <c r="B245" s="1" t="s">
        <v>183</v>
      </c>
      <c r="C245" s="2">
        <v>10</v>
      </c>
      <c r="D245" s="22">
        <f>C245+Feuil2!C245</f>
        <v>10</v>
      </c>
      <c r="E245" s="22">
        <f>Feuil2!C245+Feuil2!E245-Feuil2!D245</f>
        <v>10</v>
      </c>
      <c r="F245" s="22" t="s">
        <v>331</v>
      </c>
      <c r="G245" s="2"/>
      <c r="H245" s="1"/>
    </row>
    <row r="246" spans="1:8">
      <c r="A246" s="1" t="s">
        <v>332</v>
      </c>
      <c r="B246" s="1"/>
      <c r="C246" s="2">
        <v>11</v>
      </c>
      <c r="D246" s="22">
        <f>C246+Feuil2!C246</f>
        <v>11</v>
      </c>
      <c r="E246" s="22">
        <f>Feuil2!C246+Feuil2!E246-Feuil2!D246</f>
        <v>11</v>
      </c>
      <c r="F246" s="22" t="s">
        <v>333</v>
      </c>
      <c r="G246" s="2"/>
      <c r="H246" s="1"/>
    </row>
    <row r="247" spans="1:8">
      <c r="A247" s="1" t="s">
        <v>334</v>
      </c>
      <c r="B247" s="1" t="s">
        <v>335</v>
      </c>
      <c r="C247" s="2">
        <v>5</v>
      </c>
      <c r="D247" s="22">
        <f>C247+Feuil2!C247</f>
        <v>5</v>
      </c>
      <c r="E247" s="22">
        <f>Feuil2!C247+Feuil2!E247-Feuil2!D247</f>
        <v>5</v>
      </c>
      <c r="F247" s="22">
        <v>6930061</v>
      </c>
      <c r="G247" s="2"/>
      <c r="H247" s="1"/>
    </row>
    <row r="248" spans="1:8">
      <c r="A248" s="1" t="s">
        <v>336</v>
      </c>
      <c r="B248" s="1" t="s">
        <v>106</v>
      </c>
      <c r="C248" s="2">
        <v>1</v>
      </c>
      <c r="D248" s="22">
        <f>C248+Feuil2!C248</f>
        <v>1</v>
      </c>
      <c r="E248" s="22">
        <f>Feuil2!C248+Feuil2!E248-Feuil2!D248</f>
        <v>1</v>
      </c>
      <c r="F248" s="22" t="s">
        <v>337</v>
      </c>
      <c r="G248" s="2"/>
      <c r="H248" s="1"/>
    </row>
    <row r="249" spans="1:8">
      <c r="A249" s="1" t="s">
        <v>338</v>
      </c>
      <c r="B249" s="1" t="s">
        <v>339</v>
      </c>
      <c r="C249" s="2">
        <v>1</v>
      </c>
      <c r="D249" s="22">
        <f>C249+Feuil2!C249</f>
        <v>1</v>
      </c>
      <c r="E249" s="22">
        <f>Feuil2!C249+Feuil2!E249-Feuil2!D249</f>
        <v>1</v>
      </c>
      <c r="F249" s="22"/>
      <c r="G249" s="2">
        <v>6930067</v>
      </c>
      <c r="H249" s="1"/>
    </row>
    <row r="250" spans="1:8">
      <c r="A250" s="1" t="s">
        <v>340</v>
      </c>
      <c r="B250" s="1" t="s">
        <v>318</v>
      </c>
      <c r="C250" s="2">
        <v>1</v>
      </c>
      <c r="D250" s="22">
        <f>C250+Feuil2!C250</f>
        <v>1</v>
      </c>
      <c r="E250" s="22">
        <f>Feuil2!C250+Feuil2!E250-Feuil2!D250</f>
        <v>1</v>
      </c>
      <c r="F250" s="22">
        <v>80269</v>
      </c>
      <c r="G250" s="2">
        <v>6902429</v>
      </c>
      <c r="H250" s="1"/>
    </row>
    <row r="251" spans="1:8">
      <c r="A251" s="1" t="s">
        <v>341</v>
      </c>
      <c r="B251" s="1" t="s">
        <v>342</v>
      </c>
      <c r="C251" s="2">
        <v>200</v>
      </c>
      <c r="D251" s="22">
        <f>C251+Feuil2!C251</f>
        <v>200</v>
      </c>
      <c r="E251" s="22">
        <f>Feuil2!C251+Feuil2!E251-Feuil2!D251</f>
        <v>200</v>
      </c>
      <c r="F251" s="22" t="s">
        <v>343</v>
      </c>
      <c r="G251" s="2"/>
      <c r="H251" s="1"/>
    </row>
    <row r="252" spans="1:8">
      <c r="A252" s="4" t="s">
        <v>345</v>
      </c>
      <c r="B252" s="1"/>
      <c r="C252" s="5">
        <v>1</v>
      </c>
      <c r="D252" s="22">
        <f>C252+Feuil2!C252</f>
        <v>1</v>
      </c>
      <c r="E252" s="22">
        <f>Feuil2!C252+Feuil2!E252-Feuil2!D252</f>
        <v>1</v>
      </c>
      <c r="F252" s="22"/>
      <c r="G252" s="2"/>
      <c r="H252" s="1"/>
    </row>
    <row r="253" spans="1:8">
      <c r="A253" s="4" t="s">
        <v>346</v>
      </c>
      <c r="B253" s="1"/>
      <c r="C253" s="5">
        <v>7</v>
      </c>
      <c r="D253" s="22">
        <f>C253+Feuil2!C253</f>
        <v>7</v>
      </c>
      <c r="E253" s="22">
        <f>Feuil2!C253+Feuil2!E253-Feuil2!D253</f>
        <v>7</v>
      </c>
      <c r="F253" s="22"/>
      <c r="G253" s="2"/>
      <c r="H253" s="1"/>
    </row>
    <row r="254" spans="1:8">
      <c r="A254" s="4" t="s">
        <v>347</v>
      </c>
      <c r="B254" s="1"/>
      <c r="C254" s="5">
        <v>1</v>
      </c>
      <c r="D254" s="22">
        <f>C254+Feuil2!C254</f>
        <v>1</v>
      </c>
      <c r="E254" s="22">
        <f>Feuil2!C254+Feuil2!E254-Feuil2!D254</f>
        <v>1</v>
      </c>
      <c r="F254" s="22"/>
      <c r="G254" s="2"/>
      <c r="H254" s="1"/>
    </row>
    <row r="255" spans="1:8">
      <c r="A255" s="4" t="s">
        <v>348</v>
      </c>
      <c r="B255" s="1"/>
      <c r="C255" s="5">
        <f>6+100+100+100+58+64+50+21</f>
        <v>499</v>
      </c>
      <c r="D255" s="22">
        <f>C255+Feuil2!C255</f>
        <v>499</v>
      </c>
      <c r="E255" s="22">
        <f>Feuil2!C255+Feuil2!E255-Feuil2!D255</f>
        <v>499</v>
      </c>
      <c r="F255" s="22"/>
      <c r="G255" s="2"/>
      <c r="H255" s="1"/>
    </row>
    <row r="256" spans="1:8">
      <c r="A256" s="4" t="s">
        <v>349</v>
      </c>
      <c r="B256" s="1"/>
      <c r="C256" s="5">
        <f>52+254+82+11</f>
        <v>399</v>
      </c>
      <c r="D256" s="22">
        <f>C256+Feuil2!C256</f>
        <v>399</v>
      </c>
      <c r="E256" s="22">
        <f>Feuil2!C256+Feuil2!E256-Feuil2!D256</f>
        <v>399</v>
      </c>
      <c r="F256" s="22"/>
      <c r="G256" s="2"/>
      <c r="H256" s="1"/>
    </row>
    <row r="257" spans="1:8">
      <c r="A257" s="4" t="s">
        <v>350</v>
      </c>
      <c r="B257" s="1"/>
      <c r="C257" s="5">
        <v>71</v>
      </c>
      <c r="D257" s="22">
        <f>C257+Feuil2!C257</f>
        <v>71</v>
      </c>
      <c r="E257" s="22">
        <f>Feuil2!C257+Feuil2!E257-Feuil2!D257</f>
        <v>71</v>
      </c>
      <c r="F257" s="22"/>
      <c r="G257" s="2"/>
      <c r="H257" s="1"/>
    </row>
    <row r="258" spans="1:8">
      <c r="A258" s="4" t="s">
        <v>351</v>
      </c>
      <c r="B258" s="1"/>
      <c r="C258" s="5">
        <v>26</v>
      </c>
      <c r="D258" s="22">
        <f>C258+Feuil2!C258</f>
        <v>26</v>
      </c>
      <c r="E258" s="22">
        <f>Feuil2!C258+Feuil2!E258-Feuil2!D258</f>
        <v>26</v>
      </c>
      <c r="F258" s="22"/>
      <c r="G258" s="2"/>
      <c r="H258" s="1"/>
    </row>
    <row r="259" spans="1:8">
      <c r="A259" s="4" t="s">
        <v>352</v>
      </c>
      <c r="B259" s="1"/>
      <c r="C259" s="5">
        <f>2+26</f>
        <v>28</v>
      </c>
      <c r="D259" s="22">
        <f>C259+Feuil2!C259</f>
        <v>28</v>
      </c>
      <c r="E259" s="22">
        <f>Feuil2!C259+Feuil2!E259-Feuil2!D259</f>
        <v>28</v>
      </c>
      <c r="F259" s="22"/>
      <c r="G259" s="2"/>
      <c r="H259" s="1"/>
    </row>
    <row r="260" spans="1:8">
      <c r="A260" s="4" t="s">
        <v>369</v>
      </c>
      <c r="B260" s="1"/>
      <c r="C260" s="5">
        <f>10+21</f>
        <v>31</v>
      </c>
      <c r="D260" s="22">
        <f>C260+Feuil2!C260</f>
        <v>31</v>
      </c>
      <c r="E260" s="22">
        <f>Feuil2!C260+Feuil2!E260-Feuil2!D260</f>
        <v>31</v>
      </c>
      <c r="F260" s="22"/>
      <c r="G260" s="2"/>
      <c r="H260" s="1"/>
    </row>
    <row r="261" spans="1:8">
      <c r="A261" s="4" t="s">
        <v>392</v>
      </c>
      <c r="B261" s="1" t="s">
        <v>106</v>
      </c>
      <c r="C261" s="5">
        <v>1</v>
      </c>
      <c r="D261" s="22">
        <f>C261+Feuil2!C261</f>
        <v>1</v>
      </c>
      <c r="E261" s="22">
        <f>Feuil2!C261+Feuil2!E261-Feuil2!D261</f>
        <v>1</v>
      </c>
      <c r="F261" s="22" t="s">
        <v>389</v>
      </c>
      <c r="G261" s="2"/>
      <c r="H261" s="1"/>
    </row>
    <row r="262" spans="1:8">
      <c r="A262" s="4" t="s">
        <v>393</v>
      </c>
      <c r="B262" s="1" t="s">
        <v>321</v>
      </c>
      <c r="C262" s="5">
        <v>2</v>
      </c>
      <c r="D262" s="22">
        <f>C262+Feuil2!C262</f>
        <v>2</v>
      </c>
      <c r="E262" s="22">
        <f>Feuil2!C262+Feuil2!E262-Feuil2!D262</f>
        <v>2</v>
      </c>
      <c r="F262" s="22">
        <v>470238</v>
      </c>
      <c r="G262" s="2"/>
      <c r="H262" s="1"/>
    </row>
    <row r="263" spans="1:8">
      <c r="A263" s="4" t="s">
        <v>395</v>
      </c>
      <c r="B263" s="1" t="s">
        <v>321</v>
      </c>
      <c r="C263" s="5">
        <v>1</v>
      </c>
      <c r="D263" s="22">
        <f>C263+Feuil2!C263</f>
        <v>1</v>
      </c>
      <c r="E263" s="22">
        <f>Feuil2!C263+Feuil2!E263-Feuil2!D263</f>
        <v>1</v>
      </c>
      <c r="F263" s="22">
        <v>470240</v>
      </c>
      <c r="G263" s="2"/>
      <c r="H263" s="1"/>
    </row>
    <row r="264" spans="1:8">
      <c r="A264" s="4" t="s">
        <v>390</v>
      </c>
      <c r="B264" s="1" t="s">
        <v>106</v>
      </c>
      <c r="C264" s="5">
        <f>1+6</f>
        <v>7</v>
      </c>
      <c r="D264" s="22">
        <f>C264+Feuil2!C264</f>
        <v>7</v>
      </c>
      <c r="E264" s="22">
        <f>Feuil2!C264+Feuil2!E264-Feuil2!D264</f>
        <v>7</v>
      </c>
      <c r="F264" s="22">
        <v>20726</v>
      </c>
      <c r="G264" s="2"/>
      <c r="H264" s="1"/>
    </row>
    <row r="265" spans="1:8">
      <c r="A265" s="4" t="s">
        <v>394</v>
      </c>
      <c r="B265" s="1" t="s">
        <v>106</v>
      </c>
      <c r="C265" s="5">
        <v>4</v>
      </c>
      <c r="D265" s="22">
        <f>C265+Feuil2!C265</f>
        <v>4</v>
      </c>
      <c r="E265" s="22">
        <f>Feuil2!C265+Feuil2!E265-Feuil2!D265</f>
        <v>4</v>
      </c>
      <c r="F265" s="22">
        <v>20727</v>
      </c>
      <c r="G265" s="2"/>
      <c r="H265" s="1"/>
    </row>
    <row r="266" spans="1:8">
      <c r="A266" s="4" t="s">
        <v>391</v>
      </c>
      <c r="B266" s="1" t="s">
        <v>106</v>
      </c>
      <c r="C266" s="5">
        <f>1+10</f>
        <v>11</v>
      </c>
      <c r="D266" s="22">
        <f>C266+Feuil2!C266</f>
        <v>11</v>
      </c>
      <c r="E266" s="22">
        <f>Feuil2!C266+Feuil2!E266-Feuil2!D266</f>
        <v>11</v>
      </c>
      <c r="F266" s="22">
        <v>20725</v>
      </c>
      <c r="G266" s="2"/>
      <c r="H266" s="1"/>
    </row>
    <row r="267" spans="1:8">
      <c r="A267" s="4" t="s">
        <v>394</v>
      </c>
      <c r="B267" s="1" t="s">
        <v>180</v>
      </c>
      <c r="C267" s="5">
        <v>2</v>
      </c>
      <c r="D267" s="22">
        <f>C267+Feuil2!C267</f>
        <v>2</v>
      </c>
      <c r="E267" s="22">
        <f>Feuil2!C267+Feuil2!E267-Feuil2!D267</f>
        <v>2</v>
      </c>
      <c r="F267" s="22">
        <v>207227</v>
      </c>
      <c r="G267" s="2"/>
      <c r="H267" s="1"/>
    </row>
    <row r="268" spans="1:8">
      <c r="A268" s="4" t="s">
        <v>353</v>
      </c>
      <c r="B268" s="1" t="s">
        <v>106</v>
      </c>
      <c r="C268" s="5">
        <v>1</v>
      </c>
      <c r="D268" s="22">
        <f>C268+Feuil2!C268</f>
        <v>1</v>
      </c>
      <c r="E268" s="22">
        <f>Feuil2!C268+Feuil2!E268-Feuil2!D268</f>
        <v>1</v>
      </c>
      <c r="F268" s="22">
        <v>23160</v>
      </c>
      <c r="G268" s="2"/>
      <c r="H268" s="1"/>
    </row>
    <row r="269" spans="1:8">
      <c r="A269" s="4" t="s">
        <v>396</v>
      </c>
      <c r="B269" s="1" t="s">
        <v>321</v>
      </c>
      <c r="C269" s="5">
        <v>1</v>
      </c>
      <c r="D269" s="22">
        <f>C269+Feuil2!C269</f>
        <v>1</v>
      </c>
      <c r="E269" s="22">
        <f>Feuil2!C269+Feuil2!E269-Feuil2!D269</f>
        <v>1</v>
      </c>
      <c r="F269" s="22">
        <v>470238</v>
      </c>
      <c r="G269" s="2"/>
      <c r="H269" s="1"/>
    </row>
    <row r="270" spans="1:8">
      <c r="A270" s="4" t="s">
        <v>397</v>
      </c>
      <c r="B270" s="1" t="s">
        <v>198</v>
      </c>
      <c r="C270" s="5">
        <v>1</v>
      </c>
      <c r="D270" s="22">
        <f>C270+Feuil2!C270</f>
        <v>1</v>
      </c>
      <c r="E270" s="22">
        <f>Feuil2!C270+Feuil2!E270-Feuil2!D270</f>
        <v>1</v>
      </c>
      <c r="F270" s="22" t="s">
        <v>398</v>
      </c>
      <c r="G270" s="2"/>
      <c r="H270" s="1"/>
    </row>
    <row r="271" spans="1:8">
      <c r="A271" s="4" t="s">
        <v>354</v>
      </c>
      <c r="B271" s="1" t="s">
        <v>321</v>
      </c>
      <c r="C271" s="5">
        <v>1</v>
      </c>
      <c r="D271" s="22">
        <f>C271+Feuil2!C271</f>
        <v>1</v>
      </c>
      <c r="E271" s="22">
        <f>Feuil2!C271+Feuil2!E271-Feuil2!D271</f>
        <v>1</v>
      </c>
      <c r="F271" s="22"/>
      <c r="G271" s="2"/>
      <c r="H271" s="1"/>
    </row>
    <row r="272" spans="1:8">
      <c r="A272" s="4" t="s">
        <v>355</v>
      </c>
      <c r="B272" s="1" t="s">
        <v>321</v>
      </c>
      <c r="C272" s="5">
        <v>1</v>
      </c>
      <c r="D272" s="22">
        <f>C272+Feuil2!C272</f>
        <v>1</v>
      </c>
      <c r="E272" s="22">
        <f>Feuil2!C272+Feuil2!E272-Feuil2!D272</f>
        <v>1</v>
      </c>
      <c r="F272" s="22"/>
      <c r="G272" s="2"/>
      <c r="H272" s="1"/>
    </row>
    <row r="273" spans="1:8">
      <c r="A273" s="4" t="s">
        <v>356</v>
      </c>
      <c r="B273" s="1" t="s">
        <v>321</v>
      </c>
      <c r="C273" s="5">
        <v>1</v>
      </c>
      <c r="D273" s="22">
        <f>C273+Feuil2!C273</f>
        <v>1</v>
      </c>
      <c r="E273" s="22">
        <f>Feuil2!C273+Feuil2!E273-Feuil2!D273</f>
        <v>1</v>
      </c>
      <c r="F273" s="22"/>
      <c r="G273" s="2"/>
      <c r="H273" s="1"/>
    </row>
    <row r="274" spans="1:8">
      <c r="A274" s="4" t="s">
        <v>357</v>
      </c>
      <c r="B274" s="1" t="s">
        <v>302</v>
      </c>
      <c r="C274" s="5">
        <v>100</v>
      </c>
      <c r="D274" s="22">
        <f>C274+Feuil2!C274</f>
        <v>100</v>
      </c>
      <c r="E274" s="22">
        <f>Feuil2!C274+Feuil2!E274-Feuil2!D274</f>
        <v>100</v>
      </c>
      <c r="F274" s="22">
        <v>8814</v>
      </c>
      <c r="G274" s="2"/>
      <c r="H274" s="1"/>
    </row>
    <row r="275" spans="1:8">
      <c r="A275" s="4" t="s">
        <v>358</v>
      </c>
      <c r="B275" s="1" t="s">
        <v>610</v>
      </c>
      <c r="C275" s="5">
        <v>100</v>
      </c>
      <c r="D275" s="22">
        <f>C275+Feuil2!C275</f>
        <v>100</v>
      </c>
      <c r="E275" s="22">
        <f>Feuil2!C275+Feuil2!E275-Feuil2!D275</f>
        <v>100</v>
      </c>
      <c r="F275" s="22">
        <v>50790</v>
      </c>
      <c r="G275" s="2"/>
      <c r="H275" s="1"/>
    </row>
    <row r="276" spans="1:8">
      <c r="A276" s="4" t="s">
        <v>359</v>
      </c>
      <c r="B276" s="1" t="s">
        <v>610</v>
      </c>
      <c r="C276" s="5">
        <v>1</v>
      </c>
      <c r="D276" s="22">
        <f>C276+Feuil2!C276</f>
        <v>1</v>
      </c>
      <c r="E276" s="22">
        <f>Feuil2!C276+Feuil2!E276-Feuil2!D276</f>
        <v>1</v>
      </c>
      <c r="F276" s="22" t="s">
        <v>360</v>
      </c>
      <c r="G276" s="2"/>
      <c r="H276" s="1"/>
    </row>
    <row r="277" spans="1:8">
      <c r="A277" s="4" t="s">
        <v>361</v>
      </c>
      <c r="B277" s="1" t="s">
        <v>342</v>
      </c>
      <c r="C277" s="5">
        <v>1</v>
      </c>
      <c r="D277" s="22">
        <f>C277+Feuil2!C277</f>
        <v>1</v>
      </c>
      <c r="E277" s="22">
        <f>Feuil2!C277+Feuil2!E277-Feuil2!D277</f>
        <v>1</v>
      </c>
      <c r="F277" s="22">
        <v>30535600</v>
      </c>
      <c r="G277" s="2"/>
      <c r="H277" s="1"/>
    </row>
    <row r="278" spans="1:8">
      <c r="A278" s="4" t="s">
        <v>362</v>
      </c>
      <c r="B278" s="1"/>
      <c r="C278" s="5">
        <f>2+57</f>
        <v>59</v>
      </c>
      <c r="D278" s="22">
        <f>C278+Feuil2!C278</f>
        <v>59</v>
      </c>
      <c r="E278" s="22">
        <f>Feuil2!C278+Feuil2!E278-Feuil2!D278</f>
        <v>59</v>
      </c>
      <c r="F278" s="22" t="s">
        <v>363</v>
      </c>
      <c r="G278" s="2"/>
      <c r="H278" s="1"/>
    </row>
    <row r="279" spans="1:8">
      <c r="A279" s="4" t="s">
        <v>364</v>
      </c>
      <c r="B279" s="1" t="s">
        <v>365</v>
      </c>
      <c r="C279" s="5">
        <v>5</v>
      </c>
      <c r="D279" s="22">
        <f>C279+Feuil2!C279</f>
        <v>5</v>
      </c>
      <c r="E279" s="22">
        <f>Feuil2!C279+Feuil2!E279-Feuil2!D279</f>
        <v>5</v>
      </c>
      <c r="F279" s="22"/>
      <c r="G279" s="2"/>
      <c r="H279" s="1"/>
    </row>
    <row r="280" spans="1:8">
      <c r="A280" s="4" t="s">
        <v>366</v>
      </c>
      <c r="B280" s="1" t="s">
        <v>365</v>
      </c>
      <c r="C280" s="5">
        <v>18</v>
      </c>
      <c r="D280" s="22">
        <f>C280+Feuil2!C280</f>
        <v>18</v>
      </c>
      <c r="E280" s="22">
        <f>Feuil2!C280+Feuil2!E280-Feuil2!D280</f>
        <v>18</v>
      </c>
      <c r="F280" s="22"/>
      <c r="G280" s="2"/>
      <c r="H280" s="1"/>
    </row>
    <row r="281" spans="1:8">
      <c r="A281" s="4" t="s">
        <v>367</v>
      </c>
      <c r="B281" s="1" t="s">
        <v>365</v>
      </c>
      <c r="C281" s="5">
        <v>22</v>
      </c>
      <c r="D281" s="22">
        <f>C281+Feuil2!C281</f>
        <v>22</v>
      </c>
      <c r="E281" s="22">
        <f>Feuil2!C281+Feuil2!E281-Feuil2!D281</f>
        <v>22</v>
      </c>
      <c r="F281" s="22"/>
      <c r="G281" s="2"/>
      <c r="H281" s="1"/>
    </row>
    <row r="282" spans="1:8">
      <c r="A282" s="4" t="s">
        <v>368</v>
      </c>
      <c r="B282" s="1" t="s">
        <v>106</v>
      </c>
      <c r="C282" s="5">
        <v>6</v>
      </c>
      <c r="D282" s="22">
        <f>C282+Feuil2!C282</f>
        <v>6</v>
      </c>
      <c r="E282" s="22">
        <f>Feuil2!C282+Feuil2!E282-Feuil2!D282</f>
        <v>6</v>
      </c>
      <c r="F282" s="22">
        <v>21450</v>
      </c>
      <c r="G282" s="2"/>
      <c r="H282" s="1"/>
    </row>
    <row r="283" spans="1:8">
      <c r="A283" s="4" t="s">
        <v>373</v>
      </c>
      <c r="B283" s="1"/>
      <c r="C283" s="5">
        <v>1</v>
      </c>
      <c r="D283" s="22">
        <f>C283+Feuil2!C283</f>
        <v>1</v>
      </c>
      <c r="E283" s="22">
        <f>Feuil2!C283+Feuil2!E283-Feuil2!D283</f>
        <v>1</v>
      </c>
      <c r="F283" s="22">
        <v>798804</v>
      </c>
      <c r="G283" s="2"/>
      <c r="H283" s="1"/>
    </row>
    <row r="284" spans="1:8">
      <c r="A284" s="4" t="s">
        <v>374</v>
      </c>
      <c r="B284" s="1"/>
      <c r="C284" s="5">
        <v>1</v>
      </c>
      <c r="D284" s="22">
        <f>C284+Feuil2!C284</f>
        <v>1</v>
      </c>
      <c r="E284" s="22">
        <f>Feuil2!C284+Feuil2!E284-Feuil2!D284</f>
        <v>1</v>
      </c>
      <c r="F284" s="22"/>
      <c r="G284" s="2"/>
      <c r="H284" s="1"/>
    </row>
    <row r="285" spans="1:8">
      <c r="A285" s="4" t="s">
        <v>375</v>
      </c>
      <c r="B285" s="1" t="s">
        <v>198</v>
      </c>
      <c r="C285" s="2">
        <v>1</v>
      </c>
      <c r="D285" s="22">
        <f>C285+Feuil2!C285</f>
        <v>1</v>
      </c>
      <c r="E285" s="22">
        <f>Feuil2!C285+Feuil2!E285-Feuil2!D285</f>
        <v>1</v>
      </c>
      <c r="F285" s="22" t="s">
        <v>376</v>
      </c>
      <c r="G285" s="2"/>
      <c r="H285" s="1"/>
    </row>
    <row r="286" spans="1:8">
      <c r="A286" s="4" t="s">
        <v>370</v>
      </c>
      <c r="B286" s="1" t="s">
        <v>106</v>
      </c>
      <c r="C286" s="2">
        <v>4</v>
      </c>
      <c r="D286" s="22">
        <f>C286+Feuil2!C286</f>
        <v>4</v>
      </c>
      <c r="E286" s="22">
        <f>Feuil2!C286+Feuil2!E286-Feuil2!D286</f>
        <v>4</v>
      </c>
      <c r="F286" s="22" t="s">
        <v>377</v>
      </c>
      <c r="G286" s="2"/>
      <c r="H286" s="1"/>
    </row>
    <row r="287" spans="1:8">
      <c r="A287" s="4" t="s">
        <v>384</v>
      </c>
      <c r="B287" s="1" t="s">
        <v>198</v>
      </c>
      <c r="C287" s="2">
        <v>4</v>
      </c>
      <c r="D287" s="22">
        <f>C287+Feuil2!C287</f>
        <v>4</v>
      </c>
      <c r="E287" s="22">
        <f>Feuil2!C287+Feuil2!E287-Feuil2!D287</f>
        <v>4</v>
      </c>
      <c r="F287" s="22" t="s">
        <v>378</v>
      </c>
      <c r="G287" s="2"/>
      <c r="H287" s="1"/>
    </row>
    <row r="288" spans="1:8">
      <c r="A288" s="4" t="s">
        <v>383</v>
      </c>
      <c r="B288" s="1" t="s">
        <v>180</v>
      </c>
      <c r="C288" s="2">
        <v>8</v>
      </c>
      <c r="D288" s="22">
        <f>C288+Feuil2!C288</f>
        <v>8</v>
      </c>
      <c r="E288" s="22">
        <f>Feuil2!C288+Feuil2!E288-Feuil2!D288</f>
        <v>8</v>
      </c>
      <c r="F288" s="22">
        <v>20725</v>
      </c>
      <c r="G288" s="2"/>
      <c r="H288" s="1"/>
    </row>
    <row r="289" spans="1:8">
      <c r="A289" s="4" t="s">
        <v>385</v>
      </c>
      <c r="B289" s="1" t="s">
        <v>180</v>
      </c>
      <c r="C289" s="2">
        <v>4</v>
      </c>
      <c r="D289" s="22">
        <f>C289+Feuil2!C289</f>
        <v>4</v>
      </c>
      <c r="E289" s="22">
        <f>Feuil2!C289+Feuil2!E289-Feuil2!D289</f>
        <v>4</v>
      </c>
      <c r="F289" s="22">
        <v>20746</v>
      </c>
      <c r="G289" s="2"/>
      <c r="H289" s="1"/>
    </row>
    <row r="290" spans="1:8">
      <c r="A290" s="4" t="s">
        <v>379</v>
      </c>
      <c r="B290" s="1" t="s">
        <v>468</v>
      </c>
      <c r="C290" s="2">
        <v>2</v>
      </c>
      <c r="D290" s="22">
        <f>C290+Feuil2!C290</f>
        <v>2</v>
      </c>
      <c r="E290" s="22">
        <f>Feuil2!C290+Feuil2!E290-Feuil2!D290</f>
        <v>2</v>
      </c>
      <c r="F290" s="22">
        <v>1205</v>
      </c>
      <c r="G290" s="2"/>
      <c r="H290" s="1"/>
    </row>
    <row r="291" spans="1:8">
      <c r="A291" s="4" t="s">
        <v>380</v>
      </c>
      <c r="B291" s="1" t="s">
        <v>371</v>
      </c>
      <c r="C291" s="2">
        <v>2</v>
      </c>
      <c r="D291" s="22">
        <f>C291+Feuil2!C291</f>
        <v>2</v>
      </c>
      <c r="E291" s="22">
        <f>Feuil2!C291+Feuil2!E291-Feuil2!D291</f>
        <v>2</v>
      </c>
      <c r="F291" s="22" t="s">
        <v>386</v>
      </c>
      <c r="G291" s="2"/>
      <c r="H291" s="1"/>
    </row>
    <row r="292" spans="1:8">
      <c r="A292" s="4" t="s">
        <v>381</v>
      </c>
      <c r="B292" s="1" t="s">
        <v>372</v>
      </c>
      <c r="C292" s="2">
        <v>1</v>
      </c>
      <c r="D292" s="22">
        <f>C292+Feuil2!C292</f>
        <v>1</v>
      </c>
      <c r="E292" s="22">
        <f>Feuil2!C292+Feuil2!E292-Feuil2!D292</f>
        <v>1</v>
      </c>
      <c r="F292" s="22" t="s">
        <v>387</v>
      </c>
      <c r="G292" s="2"/>
      <c r="H292" s="1"/>
    </row>
    <row r="293" spans="1:8">
      <c r="A293" s="4" t="s">
        <v>382</v>
      </c>
      <c r="B293" s="1" t="s">
        <v>372</v>
      </c>
      <c r="C293" s="2">
        <v>2</v>
      </c>
      <c r="D293" s="22">
        <f>C293+Feuil2!C293</f>
        <v>2</v>
      </c>
      <c r="E293" s="22">
        <f>Feuil2!C293+Feuil2!E293-Feuil2!D293</f>
        <v>2</v>
      </c>
      <c r="F293" s="22" t="s">
        <v>388</v>
      </c>
      <c r="G293" s="2"/>
      <c r="H293" s="1"/>
    </row>
    <row r="294" spans="1:8">
      <c r="A294" s="4" t="s">
        <v>399</v>
      </c>
      <c r="B294" s="4" t="s">
        <v>180</v>
      </c>
      <c r="C294" s="5">
        <v>1</v>
      </c>
      <c r="D294" s="22">
        <f>C294+Feuil2!C294</f>
        <v>1</v>
      </c>
      <c r="E294" s="22">
        <f>Feuil2!C294+Feuil2!E294-Feuil2!D294</f>
        <v>1</v>
      </c>
      <c r="F294" s="5">
        <v>24202</v>
      </c>
      <c r="G294" s="2"/>
      <c r="H294" s="1"/>
    </row>
    <row r="295" spans="1:8">
      <c r="A295" s="4" t="s">
        <v>400</v>
      </c>
      <c r="B295" s="4" t="s">
        <v>210</v>
      </c>
      <c r="C295" s="5">
        <v>1</v>
      </c>
      <c r="D295" s="22">
        <f>C295+Feuil2!C295</f>
        <v>1</v>
      </c>
      <c r="E295" s="22">
        <f>Feuil2!C295+Feuil2!E295-Feuil2!D295</f>
        <v>1</v>
      </c>
      <c r="F295" s="2">
        <v>692712</v>
      </c>
      <c r="G295" s="2"/>
      <c r="H295" s="1"/>
    </row>
    <row r="296" spans="1:8">
      <c r="A296" s="4" t="s">
        <v>401</v>
      </c>
      <c r="B296" s="4" t="s">
        <v>180</v>
      </c>
      <c r="C296" s="5">
        <v>1</v>
      </c>
      <c r="D296" s="22">
        <f>C296+Feuil2!C296</f>
        <v>1</v>
      </c>
      <c r="E296" s="22">
        <f>Feuil2!C296+Feuil2!E296-Feuil2!D296</f>
        <v>1</v>
      </c>
      <c r="F296" s="2">
        <v>24215</v>
      </c>
      <c r="G296" s="2"/>
      <c r="H296" s="1"/>
    </row>
    <row r="297" spans="1:8">
      <c r="A297" s="4" t="s">
        <v>402</v>
      </c>
      <c r="B297" s="4" t="s">
        <v>180</v>
      </c>
      <c r="C297" s="5">
        <v>1</v>
      </c>
      <c r="D297" s="22">
        <f>C297+Feuil2!C297</f>
        <v>1</v>
      </c>
      <c r="E297" s="22">
        <f>Feuil2!C297+Feuil2!E297-Feuil2!D297</f>
        <v>1</v>
      </c>
      <c r="F297" s="2">
        <v>20911</v>
      </c>
      <c r="G297" s="2"/>
      <c r="H297" s="1"/>
    </row>
    <row r="298" spans="1:8">
      <c r="A298" s="4" t="s">
        <v>403</v>
      </c>
      <c r="B298" s="4" t="s">
        <v>180</v>
      </c>
      <c r="C298" s="5">
        <v>1</v>
      </c>
      <c r="D298" s="22">
        <f>C298+Feuil2!C298</f>
        <v>1</v>
      </c>
      <c r="E298" s="22">
        <f>Feuil2!C298+Feuil2!E298-Feuil2!D298</f>
        <v>1</v>
      </c>
      <c r="F298" s="2">
        <v>24586</v>
      </c>
      <c r="G298" s="2"/>
      <c r="H298" s="1"/>
    </row>
    <row r="299" spans="1:8">
      <c r="A299" s="4" t="s">
        <v>404</v>
      </c>
      <c r="B299" s="4" t="s">
        <v>180</v>
      </c>
      <c r="C299" s="5">
        <v>1</v>
      </c>
      <c r="D299" s="22">
        <f>C299+Feuil2!C299</f>
        <v>1</v>
      </c>
      <c r="E299" s="22">
        <f>Feuil2!C299+Feuil2!E299-Feuil2!D299</f>
        <v>1</v>
      </c>
      <c r="F299" s="2">
        <v>20742</v>
      </c>
      <c r="G299" s="2"/>
      <c r="H299" s="1"/>
    </row>
    <row r="300" spans="1:8">
      <c r="A300" s="4" t="s">
        <v>405</v>
      </c>
      <c r="B300" s="4" t="s">
        <v>180</v>
      </c>
      <c r="C300" s="5">
        <v>1</v>
      </c>
      <c r="D300" s="22">
        <f>C300+Feuil2!C300</f>
        <v>1</v>
      </c>
      <c r="E300" s="22">
        <f>Feuil2!C300+Feuil2!E300-Feuil2!D300</f>
        <v>1</v>
      </c>
      <c r="F300" s="2">
        <v>20724</v>
      </c>
      <c r="G300" s="2"/>
      <c r="H300" s="1"/>
    </row>
    <row r="301" spans="1:8">
      <c r="A301" s="4" t="s">
        <v>406</v>
      </c>
      <c r="B301" s="4" t="s">
        <v>180</v>
      </c>
      <c r="C301" s="5">
        <v>1</v>
      </c>
      <c r="D301" s="22">
        <f>C301+Feuil2!C301</f>
        <v>1</v>
      </c>
      <c r="E301" s="22">
        <f>Feuil2!C301+Feuil2!E301-Feuil2!D301</f>
        <v>1</v>
      </c>
      <c r="F301" s="2">
        <v>26533</v>
      </c>
      <c r="G301" s="2"/>
      <c r="H301" s="1"/>
    </row>
    <row r="302" spans="1:8">
      <c r="A302" s="4" t="s">
        <v>407</v>
      </c>
      <c r="B302" s="4" t="s">
        <v>180</v>
      </c>
      <c r="C302" s="5">
        <v>2</v>
      </c>
      <c r="D302" s="22">
        <f>C302+Feuil2!C302</f>
        <v>2</v>
      </c>
      <c r="E302" s="22">
        <f>Feuil2!C302+Feuil2!E302-Feuil2!D302</f>
        <v>2</v>
      </c>
      <c r="F302" s="2">
        <v>24618</v>
      </c>
      <c r="G302" s="2"/>
      <c r="H302" s="1"/>
    </row>
    <row r="303" spans="1:8">
      <c r="A303" s="4" t="s">
        <v>408</v>
      </c>
      <c r="B303" s="4" t="s">
        <v>198</v>
      </c>
      <c r="C303" s="2">
        <v>1</v>
      </c>
      <c r="D303" s="22">
        <f>C303+Feuil2!C303</f>
        <v>1</v>
      </c>
      <c r="E303" s="22">
        <f>Feuil2!C303+Feuil2!E303-Feuil2!D303</f>
        <v>1</v>
      </c>
      <c r="F303" s="22" t="s">
        <v>409</v>
      </c>
      <c r="G303" s="2"/>
      <c r="H303" s="1"/>
    </row>
    <row r="304" spans="1:8">
      <c r="A304" s="4" t="s">
        <v>410</v>
      </c>
      <c r="B304" s="4" t="s">
        <v>411</v>
      </c>
      <c r="C304" s="2">
        <v>1</v>
      </c>
      <c r="D304" s="22">
        <f>C304+Feuil2!C304</f>
        <v>1</v>
      </c>
      <c r="E304" s="22">
        <f>Feuil2!C304+Feuil2!E304-Feuil2!D304</f>
        <v>1</v>
      </c>
      <c r="F304" s="22" t="s">
        <v>412</v>
      </c>
      <c r="G304" s="2"/>
      <c r="H304" s="1"/>
    </row>
    <row r="305" spans="1:8">
      <c r="A305" s="4" t="s">
        <v>413</v>
      </c>
      <c r="B305" s="4" t="s">
        <v>198</v>
      </c>
      <c r="C305" s="2">
        <v>1</v>
      </c>
      <c r="D305" s="22">
        <f>C305+Feuil2!C305</f>
        <v>1</v>
      </c>
      <c r="E305" s="22">
        <f>Feuil2!C305+Feuil2!E305-Feuil2!D305</f>
        <v>1</v>
      </c>
      <c r="F305" s="22"/>
      <c r="G305" s="2"/>
      <c r="H305" s="1"/>
    </row>
    <row r="306" spans="1:8">
      <c r="A306" s="4" t="s">
        <v>414</v>
      </c>
      <c r="B306" s="4" t="s">
        <v>180</v>
      </c>
      <c r="C306" s="2">
        <v>1</v>
      </c>
      <c r="D306" s="22">
        <f>C306+Feuil2!C306</f>
        <v>1</v>
      </c>
      <c r="E306" s="22">
        <f>Feuil2!C306+Feuil2!E306-Feuil2!D306</f>
        <v>1</v>
      </c>
      <c r="F306" s="22" t="s">
        <v>415</v>
      </c>
      <c r="G306" s="2"/>
      <c r="H306" s="1"/>
    </row>
    <row r="307" spans="1:8">
      <c r="A307" s="4" t="s">
        <v>416</v>
      </c>
      <c r="B307" s="4" t="s">
        <v>180</v>
      </c>
      <c r="C307" s="2">
        <v>1</v>
      </c>
      <c r="D307" s="22">
        <f>C307+Feuil2!C307</f>
        <v>1</v>
      </c>
      <c r="E307" s="22">
        <f>Feuil2!C307+Feuil2!E307-Feuil2!D307</f>
        <v>1</v>
      </c>
      <c r="F307" s="22">
        <v>20908</v>
      </c>
      <c r="G307" s="2"/>
      <c r="H307" s="1"/>
    </row>
    <row r="308" spans="1:8">
      <c r="A308" s="4" t="s">
        <v>417</v>
      </c>
      <c r="B308" s="4" t="s">
        <v>198</v>
      </c>
      <c r="C308" s="2">
        <v>1</v>
      </c>
      <c r="D308" s="22">
        <f>C308+Feuil2!C308</f>
        <v>1</v>
      </c>
      <c r="E308" s="22">
        <f>Feuil2!C308+Feuil2!E308-Feuil2!D308</f>
        <v>1</v>
      </c>
      <c r="F308" s="22" t="s">
        <v>418</v>
      </c>
      <c r="G308" s="2"/>
      <c r="H308" s="1"/>
    </row>
    <row r="309" spans="1:8">
      <c r="A309" s="4" t="s">
        <v>419</v>
      </c>
      <c r="B309" s="4" t="s">
        <v>180</v>
      </c>
      <c r="C309" s="2">
        <v>1</v>
      </c>
      <c r="D309" s="22">
        <f>C309+Feuil2!C309</f>
        <v>1</v>
      </c>
      <c r="E309" s="22">
        <f>Feuil2!C309+Feuil2!E309-Feuil2!D309</f>
        <v>1</v>
      </c>
      <c r="F309" s="22">
        <v>26946</v>
      </c>
      <c r="G309" s="2"/>
      <c r="H309" s="1"/>
    </row>
    <row r="310" spans="1:8">
      <c r="A310" s="4" t="s">
        <v>420</v>
      </c>
      <c r="B310" s="4" t="s">
        <v>421</v>
      </c>
      <c r="C310" s="2">
        <v>1</v>
      </c>
      <c r="D310" s="22">
        <f>C310+Feuil2!C310</f>
        <v>1</v>
      </c>
      <c r="E310" s="22">
        <f>Feuil2!C310+Feuil2!E310-Feuil2!D310</f>
        <v>1</v>
      </c>
      <c r="F310" s="22">
        <v>840764</v>
      </c>
      <c r="G310" s="2"/>
      <c r="H310" s="1"/>
    </row>
    <row r="311" spans="1:8" ht="15.75">
      <c r="A311" s="19" t="s">
        <v>422</v>
      </c>
      <c r="B311" s="4" t="s">
        <v>423</v>
      </c>
      <c r="C311" s="2">
        <v>1</v>
      </c>
      <c r="D311" s="22">
        <f>C311+Feuil2!C311</f>
        <v>1</v>
      </c>
      <c r="E311" s="22">
        <f>Feuil2!C311+Feuil2!E311-Feuil2!D311</f>
        <v>1</v>
      </c>
      <c r="F311" s="22" t="s">
        <v>424</v>
      </c>
      <c r="G311" s="2"/>
      <c r="H311" s="1"/>
    </row>
    <row r="312" spans="1:8">
      <c r="A312" s="4" t="s">
        <v>425</v>
      </c>
      <c r="B312" s="4" t="s">
        <v>180</v>
      </c>
      <c r="C312" s="2">
        <v>1</v>
      </c>
      <c r="D312" s="22">
        <f>C312+Feuil2!C312</f>
        <v>1</v>
      </c>
      <c r="E312" s="22">
        <f>Feuil2!C312+Feuil2!E312-Feuil2!D312</f>
        <v>1</v>
      </c>
      <c r="F312" s="22" t="s">
        <v>426</v>
      </c>
      <c r="G312" s="2"/>
      <c r="H312" s="1"/>
    </row>
    <row r="313" spans="1:8">
      <c r="A313" s="4" t="s">
        <v>427</v>
      </c>
      <c r="B313" s="4" t="s">
        <v>428</v>
      </c>
      <c r="C313" s="2">
        <v>1</v>
      </c>
      <c r="D313" s="22">
        <f>C313+Feuil2!C313</f>
        <v>1</v>
      </c>
      <c r="E313" s="22">
        <f>Feuil2!C313+Feuil2!E313-Feuil2!D313</f>
        <v>1</v>
      </c>
      <c r="F313" s="22">
        <v>532077</v>
      </c>
      <c r="G313" s="2"/>
      <c r="H313" s="1"/>
    </row>
    <row r="314" spans="1:8">
      <c r="A314" s="4" t="s">
        <v>429</v>
      </c>
      <c r="B314" s="1"/>
      <c r="C314" s="2">
        <v>1</v>
      </c>
      <c r="D314" s="22">
        <f>C314+Feuil2!C314</f>
        <v>1</v>
      </c>
      <c r="E314" s="22">
        <f>Feuil2!C314+Feuil2!E314-Feuil2!D314</f>
        <v>1</v>
      </c>
      <c r="F314" s="22" t="s">
        <v>430</v>
      </c>
      <c r="G314" s="2"/>
      <c r="H314" s="1"/>
    </row>
    <row r="315" spans="1:8">
      <c r="A315" s="4" t="s">
        <v>431</v>
      </c>
      <c r="B315" s="1" t="s">
        <v>63</v>
      </c>
      <c r="C315" s="2">
        <v>5</v>
      </c>
      <c r="D315" s="22">
        <f>C315+Feuil2!C315</f>
        <v>5</v>
      </c>
      <c r="E315" s="22">
        <f>Feuil2!C315+Feuil2!E315-Feuil2!D315</f>
        <v>5</v>
      </c>
      <c r="F315" s="22">
        <v>935067</v>
      </c>
      <c r="G315" s="2"/>
      <c r="H315" s="1"/>
    </row>
    <row r="316" spans="1:8">
      <c r="A316" s="4" t="s">
        <v>432</v>
      </c>
      <c r="B316" s="1" t="s">
        <v>433</v>
      </c>
      <c r="C316" s="2">
        <v>2</v>
      </c>
      <c r="D316" s="22">
        <f>C316+Feuil2!C316</f>
        <v>2</v>
      </c>
      <c r="E316" s="22">
        <f>Feuil2!C316+Feuil2!E316-Feuil2!D316</f>
        <v>2</v>
      </c>
      <c r="F316" s="22">
        <v>31370</v>
      </c>
      <c r="G316" s="2"/>
      <c r="H316" s="1"/>
    </row>
    <row r="317" spans="1:8">
      <c r="A317" s="4" t="s">
        <v>434</v>
      </c>
      <c r="B317" s="1" t="s">
        <v>435</v>
      </c>
      <c r="C317" s="2">
        <v>1</v>
      </c>
      <c r="D317" s="22">
        <f>C317+Feuil2!C317</f>
        <v>1</v>
      </c>
      <c r="E317" s="22">
        <f>Feuil2!C317+Feuil2!E317-Feuil2!D317</f>
        <v>1</v>
      </c>
      <c r="F317" s="22" t="s">
        <v>436</v>
      </c>
      <c r="G317" s="2"/>
      <c r="H317" s="1"/>
    </row>
    <row r="318" spans="1:8">
      <c r="A318" s="4" t="s">
        <v>437</v>
      </c>
      <c r="B318" s="1" t="s">
        <v>438</v>
      </c>
      <c r="C318" s="2">
        <v>27</v>
      </c>
      <c r="D318" s="22">
        <f>C318+Feuil2!C318</f>
        <v>27</v>
      </c>
      <c r="E318" s="22">
        <f>Feuil2!C318+Feuil2!E318-Feuil2!D318</f>
        <v>27</v>
      </c>
      <c r="F318" s="22">
        <v>70000900</v>
      </c>
      <c r="G318" s="2"/>
      <c r="H318" s="1"/>
    </row>
    <row r="319" spans="1:8">
      <c r="A319" s="7" t="s">
        <v>439</v>
      </c>
      <c r="B319" s="1" t="s">
        <v>440</v>
      </c>
      <c r="C319" s="2">
        <v>5</v>
      </c>
      <c r="D319" s="22">
        <f>C319+Feuil2!C319</f>
        <v>5</v>
      </c>
      <c r="E319" s="22">
        <f>Feuil2!C319+Feuil2!E319-Feuil2!D319</f>
        <v>5</v>
      </c>
      <c r="F319" s="22">
        <v>11811</v>
      </c>
      <c r="G319" s="2"/>
      <c r="H319" s="1"/>
    </row>
    <row r="320" spans="1:8">
      <c r="A320" s="10" t="s">
        <v>147</v>
      </c>
      <c r="B320" s="1" t="s">
        <v>468</v>
      </c>
      <c r="C320" s="2">
        <v>2</v>
      </c>
      <c r="D320" s="22">
        <f>C320+Feuil2!C320</f>
        <v>2</v>
      </c>
      <c r="E320" s="22">
        <f>Feuil2!C320+Feuil2!E320-Feuil2!D320</f>
        <v>2</v>
      </c>
      <c r="F320" s="22">
        <v>86101</v>
      </c>
      <c r="G320" s="2"/>
      <c r="H320" s="1"/>
    </row>
    <row r="321" spans="1:8">
      <c r="A321" s="10" t="s">
        <v>441</v>
      </c>
      <c r="B321" s="1" t="s">
        <v>468</v>
      </c>
      <c r="C321" s="2">
        <v>2</v>
      </c>
      <c r="D321" s="22">
        <f>C321+Feuil2!C321</f>
        <v>2</v>
      </c>
      <c r="E321" s="22">
        <f>Feuil2!C321+Feuil2!E321-Feuil2!D321</f>
        <v>2</v>
      </c>
      <c r="F321" s="22">
        <v>86147</v>
      </c>
      <c r="G321" s="2"/>
      <c r="H321" s="1"/>
    </row>
    <row r="322" spans="1:8">
      <c r="A322" s="4" t="s">
        <v>442</v>
      </c>
      <c r="B322" s="1" t="s">
        <v>440</v>
      </c>
      <c r="C322" s="2">
        <v>10</v>
      </c>
      <c r="D322" s="22">
        <f>C322+Feuil2!C322</f>
        <v>10</v>
      </c>
      <c r="E322" s="22">
        <f>Feuil2!C322+Feuil2!E322-Feuil2!D322</f>
        <v>10</v>
      </c>
      <c r="F322" s="22">
        <v>11524</v>
      </c>
      <c r="G322" s="2"/>
      <c r="H322" s="1"/>
    </row>
    <row r="323" spans="1:8">
      <c r="A323" s="4" t="s">
        <v>443</v>
      </c>
      <c r="B323" s="1" t="s">
        <v>440</v>
      </c>
      <c r="C323" s="2">
        <v>5</v>
      </c>
      <c r="D323" s="22">
        <f>C323+Feuil2!C323</f>
        <v>5</v>
      </c>
      <c r="E323" s="22">
        <f>Feuil2!C323+Feuil2!E323-Feuil2!D323</f>
        <v>5</v>
      </c>
      <c r="F323" s="22">
        <v>11821</v>
      </c>
      <c r="G323" s="2"/>
      <c r="H323" s="1"/>
    </row>
    <row r="324" spans="1:8">
      <c r="A324" s="4" t="s">
        <v>444</v>
      </c>
      <c r="B324" s="1" t="s">
        <v>101</v>
      </c>
      <c r="C324" s="2">
        <v>2</v>
      </c>
      <c r="D324" s="22">
        <f>C324+Feuil2!C324</f>
        <v>2</v>
      </c>
      <c r="E324" s="22">
        <f>Feuil2!C324+Feuil2!E324-Feuil2!D324</f>
        <v>2</v>
      </c>
      <c r="F324" s="22"/>
      <c r="G324" s="2"/>
      <c r="H324" s="1"/>
    </row>
    <row r="325" spans="1:8">
      <c r="A325" s="4" t="s">
        <v>445</v>
      </c>
      <c r="B325" s="4" t="s">
        <v>468</v>
      </c>
      <c r="C325" s="5">
        <v>3</v>
      </c>
      <c r="D325" s="22">
        <f>C325+Feuil2!C325</f>
        <v>3</v>
      </c>
      <c r="E325" s="22">
        <f>Feuil2!C325+Feuil2!E325-Feuil2!D325</f>
        <v>3</v>
      </c>
      <c r="F325" s="24">
        <v>77142</v>
      </c>
      <c r="G325" s="2"/>
      <c r="H325" s="1"/>
    </row>
    <row r="326" spans="1:8">
      <c r="A326" s="4" t="s">
        <v>446</v>
      </c>
      <c r="B326" s="4" t="s">
        <v>468</v>
      </c>
      <c r="C326" s="5">
        <v>1</v>
      </c>
      <c r="D326" s="22">
        <f>C326+Feuil2!C326</f>
        <v>1</v>
      </c>
      <c r="E326" s="22">
        <f>Feuil2!C326+Feuil2!E326-Feuil2!D326</f>
        <v>1</v>
      </c>
      <c r="F326" s="24">
        <v>86021</v>
      </c>
      <c r="G326" s="2"/>
      <c r="H326" s="1"/>
    </row>
    <row r="327" spans="1:8">
      <c r="A327" s="4" t="s">
        <v>174</v>
      </c>
      <c r="B327" s="4" t="s">
        <v>468</v>
      </c>
      <c r="C327" s="5">
        <v>6</v>
      </c>
      <c r="D327" s="22">
        <f>C327+Feuil2!C327</f>
        <v>6</v>
      </c>
      <c r="E327" s="22">
        <f>Feuil2!C327+Feuil2!E327-Feuil2!D327</f>
        <v>6</v>
      </c>
      <c r="F327" s="22"/>
      <c r="G327" s="2"/>
      <c r="H327" s="1"/>
    </row>
    <row r="328" spans="1:8">
      <c r="A328" s="4" t="s">
        <v>454</v>
      </c>
      <c r="B328" s="4" t="s">
        <v>440</v>
      </c>
      <c r="C328" s="5">
        <v>3</v>
      </c>
      <c r="D328" s="22">
        <f>C328+Feuil2!C328</f>
        <v>3</v>
      </c>
      <c r="E328" s="22">
        <f>Feuil2!C328+Feuil2!E328-Feuil2!D328</f>
        <v>3</v>
      </c>
      <c r="F328" s="22">
        <v>48008</v>
      </c>
      <c r="G328" s="2"/>
      <c r="H328" s="1"/>
    </row>
    <row r="329" spans="1:8">
      <c r="A329" s="4" t="s">
        <v>447</v>
      </c>
      <c r="B329" s="4" t="s">
        <v>229</v>
      </c>
      <c r="C329" s="5">
        <v>1</v>
      </c>
      <c r="D329" s="22">
        <f>C329+Feuil2!C329</f>
        <v>1</v>
      </c>
      <c r="E329" s="22">
        <f>Feuil2!C329+Feuil2!E329-Feuil2!D329</f>
        <v>1</v>
      </c>
      <c r="F329" s="22">
        <v>63201</v>
      </c>
      <c r="G329" s="2"/>
      <c r="H329" s="1"/>
    </row>
    <row r="330" spans="1:8">
      <c r="A330" s="4" t="s">
        <v>448</v>
      </c>
      <c r="B330" s="4" t="s">
        <v>229</v>
      </c>
      <c r="C330" s="5">
        <v>3</v>
      </c>
      <c r="D330" s="22">
        <f>C330+Feuil2!C330</f>
        <v>3</v>
      </c>
      <c r="E330" s="22">
        <f>Feuil2!C330+Feuil2!E330-Feuil2!D330</f>
        <v>3</v>
      </c>
      <c r="F330" s="22">
        <v>63202</v>
      </c>
      <c r="G330" s="2"/>
      <c r="H330" s="1"/>
    </row>
    <row r="331" spans="1:8">
      <c r="A331" s="4" t="s">
        <v>449</v>
      </c>
      <c r="B331" s="4" t="s">
        <v>229</v>
      </c>
      <c r="C331" s="5">
        <v>5</v>
      </c>
      <c r="D331" s="22">
        <f>C331+Feuil2!C331</f>
        <v>5</v>
      </c>
      <c r="E331" s="22">
        <f>Feuil2!C331+Feuil2!E331-Feuil2!D331</f>
        <v>5</v>
      </c>
      <c r="F331" s="22">
        <v>63916</v>
      </c>
      <c r="G331" s="2"/>
      <c r="H331" s="1"/>
    </row>
    <row r="332" spans="1:8">
      <c r="A332" s="4" t="s">
        <v>450</v>
      </c>
      <c r="B332" s="4" t="s">
        <v>229</v>
      </c>
      <c r="C332" s="5">
        <v>8</v>
      </c>
      <c r="D332" s="22">
        <f>C332+Feuil2!C332</f>
        <v>8</v>
      </c>
      <c r="E332" s="22">
        <f>Feuil2!C332+Feuil2!E332-Feuil2!D332</f>
        <v>8</v>
      </c>
      <c r="F332" s="22">
        <v>63231</v>
      </c>
      <c r="G332" s="2"/>
      <c r="H332" s="1"/>
    </row>
    <row r="333" spans="1:8">
      <c r="A333" s="4" t="s">
        <v>451</v>
      </c>
      <c r="B333" s="4" t="s">
        <v>468</v>
      </c>
      <c r="C333" s="5">
        <v>5</v>
      </c>
      <c r="D333" s="22">
        <f>C333+Feuil2!C333</f>
        <v>5</v>
      </c>
      <c r="E333" s="22">
        <f>Feuil2!C333+Feuil2!E333-Feuil2!D333</f>
        <v>5</v>
      </c>
      <c r="F333" s="22">
        <v>78802</v>
      </c>
      <c r="G333" s="2"/>
      <c r="H333" s="1"/>
    </row>
    <row r="334" spans="1:8">
      <c r="A334" s="4" t="s">
        <v>452</v>
      </c>
      <c r="B334" s="4" t="s">
        <v>468</v>
      </c>
      <c r="C334" s="5">
        <v>1</v>
      </c>
      <c r="D334" s="22">
        <f>C334+Feuil2!C334</f>
        <v>1</v>
      </c>
      <c r="E334" s="22">
        <f>Feuil2!C334+Feuil2!E334-Feuil2!D334</f>
        <v>1</v>
      </c>
      <c r="F334" s="22">
        <v>86155</v>
      </c>
      <c r="G334" s="2"/>
      <c r="H334" s="1"/>
    </row>
    <row r="335" spans="1:8">
      <c r="A335" s="10" t="s">
        <v>453</v>
      </c>
      <c r="B335" s="1" t="s">
        <v>468</v>
      </c>
      <c r="C335" s="2">
        <v>1</v>
      </c>
      <c r="D335" s="22">
        <f>C335+Feuil2!C335</f>
        <v>1</v>
      </c>
      <c r="E335" s="22">
        <f>Feuil2!C335+Feuil2!E335-Feuil2!D335</f>
        <v>1</v>
      </c>
      <c r="F335" s="22">
        <v>86042</v>
      </c>
      <c r="G335" s="2"/>
      <c r="H335" s="1"/>
    </row>
    <row r="336" spans="1:8">
      <c r="A336" s="10" t="s">
        <v>454</v>
      </c>
      <c r="B336" s="1" t="s">
        <v>440</v>
      </c>
      <c r="C336" s="2">
        <v>4</v>
      </c>
      <c r="D336" s="22">
        <f>C336+Feuil2!C336</f>
        <v>4</v>
      </c>
      <c r="E336" s="22">
        <f>Feuil2!C336+Feuil2!E336-Feuil2!D336</f>
        <v>4</v>
      </c>
      <c r="F336" s="22">
        <v>48007</v>
      </c>
      <c r="G336" s="2"/>
      <c r="H336" s="1"/>
    </row>
    <row r="337" spans="1:8">
      <c r="A337" s="10" t="s">
        <v>455</v>
      </c>
      <c r="B337" s="1" t="s">
        <v>106</v>
      </c>
      <c r="C337" s="2">
        <v>2</v>
      </c>
      <c r="D337" s="22">
        <f>C337+Feuil2!C337</f>
        <v>2</v>
      </c>
      <c r="E337" s="22">
        <f>Feuil2!C337+Feuil2!E337-Feuil2!D337</f>
        <v>2</v>
      </c>
      <c r="F337" s="22" t="s">
        <v>456</v>
      </c>
      <c r="G337" s="2"/>
      <c r="H337" s="1"/>
    </row>
    <row r="338" spans="1:8">
      <c r="A338" s="10" t="s">
        <v>446</v>
      </c>
      <c r="B338" s="1" t="s">
        <v>468</v>
      </c>
      <c r="C338" s="2">
        <v>1</v>
      </c>
      <c r="D338" s="22">
        <f>C338+Feuil2!C338</f>
        <v>1</v>
      </c>
      <c r="E338" s="22">
        <f>Feuil2!C338+Feuil2!E338-Feuil2!D338</f>
        <v>1</v>
      </c>
      <c r="F338" s="22">
        <v>86021</v>
      </c>
      <c r="G338" s="2"/>
      <c r="H338" s="1"/>
    </row>
    <row r="339" spans="1:8">
      <c r="A339" s="10" t="s">
        <v>457</v>
      </c>
      <c r="B339" s="1" t="s">
        <v>106</v>
      </c>
      <c r="C339" s="2">
        <v>2</v>
      </c>
      <c r="D339" s="22">
        <f>C339+Feuil2!C339</f>
        <v>2</v>
      </c>
      <c r="E339" s="22">
        <f>Feuil2!C339+Feuil2!E339-Feuil2!D339</f>
        <v>2</v>
      </c>
      <c r="F339" s="22" t="s">
        <v>458</v>
      </c>
      <c r="G339" s="2"/>
      <c r="H339" s="1"/>
    </row>
    <row r="340" spans="1:8">
      <c r="A340" s="4" t="s">
        <v>459</v>
      </c>
      <c r="B340" s="4" t="s">
        <v>440</v>
      </c>
      <c r="C340" s="2">
        <v>2</v>
      </c>
      <c r="D340" s="22">
        <f>C340+Feuil2!C340</f>
        <v>2</v>
      </c>
      <c r="E340" s="22">
        <f>Feuil2!C340+Feuil2!E340-Feuil2!D340</f>
        <v>2</v>
      </c>
      <c r="F340" s="22">
        <v>11524</v>
      </c>
      <c r="G340" s="2"/>
      <c r="H340" s="1"/>
    </row>
    <row r="341" spans="1:8">
      <c r="A341" s="4" t="s">
        <v>460</v>
      </c>
      <c r="B341" s="4" t="s">
        <v>440</v>
      </c>
      <c r="C341" s="2">
        <v>11</v>
      </c>
      <c r="D341" s="22">
        <f>C341+Feuil2!C341</f>
        <v>11</v>
      </c>
      <c r="E341" s="22">
        <f>Feuil2!C341+Feuil2!E341-Feuil2!D341</f>
        <v>11</v>
      </c>
      <c r="F341" s="22">
        <v>11523</v>
      </c>
      <c r="G341" s="2"/>
      <c r="H341" s="1"/>
    </row>
    <row r="342" spans="1:8">
      <c r="A342" s="4" t="s">
        <v>461</v>
      </c>
      <c r="B342" s="4" t="s">
        <v>440</v>
      </c>
      <c r="C342" s="2">
        <v>2</v>
      </c>
      <c r="D342" s="22">
        <f>C342+Feuil2!C342</f>
        <v>2</v>
      </c>
      <c r="E342" s="22">
        <f>Feuil2!C342+Feuil2!E342-Feuil2!D342</f>
        <v>2</v>
      </c>
      <c r="F342" s="22">
        <v>16242</v>
      </c>
      <c r="G342" s="2"/>
      <c r="H342" s="1"/>
    </row>
    <row r="343" spans="1:8">
      <c r="A343" s="4" t="s">
        <v>462</v>
      </c>
      <c r="B343" s="4" t="s">
        <v>440</v>
      </c>
      <c r="C343" s="2">
        <v>1</v>
      </c>
      <c r="D343" s="22">
        <f>C343+Feuil2!C343</f>
        <v>1</v>
      </c>
      <c r="E343" s="22">
        <f>Feuil2!C343+Feuil2!E343-Feuil2!D343</f>
        <v>1</v>
      </c>
      <c r="F343" s="22">
        <v>16241</v>
      </c>
      <c r="G343" s="2"/>
      <c r="H343" s="1"/>
    </row>
    <row r="344" spans="1:8" ht="15" customHeight="1">
      <c r="A344" s="4" t="s">
        <v>463</v>
      </c>
      <c r="B344" s="4" t="s">
        <v>440</v>
      </c>
      <c r="C344" s="20">
        <v>4</v>
      </c>
      <c r="D344" s="22">
        <f>C344+Feuil2!C344</f>
        <v>4</v>
      </c>
      <c r="E344" s="22">
        <f>Feuil2!C344+Feuil2!E344-Feuil2!D344</f>
        <v>4</v>
      </c>
      <c r="F344" s="22">
        <v>11522</v>
      </c>
      <c r="G344" s="2"/>
      <c r="H344" s="1"/>
    </row>
    <row r="345" spans="1:8">
      <c r="A345" s="4" t="s">
        <v>464</v>
      </c>
      <c r="B345" s="4" t="s">
        <v>440</v>
      </c>
      <c r="C345" s="5">
        <v>3</v>
      </c>
      <c r="D345" s="22">
        <f>C345+Feuil2!C345</f>
        <v>3</v>
      </c>
      <c r="E345" s="22">
        <f>Feuil2!C345+Feuil2!E345-Feuil2!D345</f>
        <v>3</v>
      </c>
      <c r="F345" s="24">
        <v>11525</v>
      </c>
      <c r="G345" s="2"/>
      <c r="H345" s="1"/>
    </row>
    <row r="346" spans="1:8">
      <c r="A346" s="4" t="s">
        <v>465</v>
      </c>
      <c r="B346" s="4" t="s">
        <v>440</v>
      </c>
      <c r="C346" s="5">
        <v>4</v>
      </c>
      <c r="D346" s="22">
        <f>C346+Feuil2!C346</f>
        <v>4</v>
      </c>
      <c r="E346" s="22">
        <f>Feuil2!C346+Feuil2!E346-Feuil2!D346</f>
        <v>4</v>
      </c>
      <c r="F346" s="24">
        <v>11504</v>
      </c>
      <c r="G346" s="2"/>
      <c r="H346" s="1"/>
    </row>
    <row r="347" spans="1:8">
      <c r="A347" s="4" t="s">
        <v>466</v>
      </c>
      <c r="B347" s="4" t="s">
        <v>440</v>
      </c>
      <c r="C347" s="5">
        <v>1</v>
      </c>
      <c r="D347" s="22">
        <f>C347+Feuil2!C347</f>
        <v>1</v>
      </c>
      <c r="E347" s="22">
        <f>Feuil2!C347+Feuil2!E347-Feuil2!D347</f>
        <v>1</v>
      </c>
      <c r="F347" s="24">
        <v>11814</v>
      </c>
      <c r="G347" s="2"/>
      <c r="H347" s="1"/>
    </row>
    <row r="348" spans="1:8">
      <c r="A348" s="4" t="s">
        <v>467</v>
      </c>
      <c r="B348" s="4" t="s">
        <v>468</v>
      </c>
      <c r="C348" s="5">
        <v>1</v>
      </c>
      <c r="D348" s="22">
        <f>C348+Feuil2!C348</f>
        <v>1</v>
      </c>
      <c r="E348" s="22">
        <f>Feuil2!C348+Feuil2!E348-Feuil2!D348</f>
        <v>1</v>
      </c>
      <c r="F348" s="5">
        <v>67345</v>
      </c>
      <c r="G348" s="2"/>
      <c r="H348" s="1"/>
    </row>
    <row r="349" spans="1:8" ht="15" customHeight="1">
      <c r="A349" s="4" t="s">
        <v>471</v>
      </c>
      <c r="B349" s="4" t="s">
        <v>469</v>
      </c>
      <c r="C349" s="5">
        <v>1</v>
      </c>
      <c r="D349" s="22">
        <f>C349+Feuil2!C349</f>
        <v>1</v>
      </c>
      <c r="E349" s="22">
        <f>Feuil2!C349+Feuil2!E349-Feuil2!D349</f>
        <v>1</v>
      </c>
      <c r="F349" s="2" t="s">
        <v>470</v>
      </c>
      <c r="G349" s="2"/>
      <c r="H349" s="1"/>
    </row>
    <row r="350" spans="1:8">
      <c r="A350" s="4" t="s">
        <v>472</v>
      </c>
      <c r="B350" s="4" t="s">
        <v>468</v>
      </c>
      <c r="C350" s="5">
        <v>1</v>
      </c>
      <c r="D350" s="22">
        <f>C350+Feuil2!C350</f>
        <v>1</v>
      </c>
      <c r="E350" s="22">
        <f>Feuil2!C350+Feuil2!E350-Feuil2!D350</f>
        <v>1</v>
      </c>
      <c r="F350" s="2">
        <v>2009222</v>
      </c>
      <c r="G350" s="2"/>
      <c r="H350" s="1"/>
    </row>
    <row r="351" spans="1:8">
      <c r="A351" s="4" t="s">
        <v>473</v>
      </c>
      <c r="B351" s="4" t="s">
        <v>474</v>
      </c>
      <c r="C351" s="5">
        <v>8</v>
      </c>
      <c r="D351" s="22">
        <f>C351+Feuil2!C351</f>
        <v>8</v>
      </c>
      <c r="E351" s="22">
        <f>Feuil2!C351+Feuil2!E351-Feuil2!D351</f>
        <v>8</v>
      </c>
      <c r="F351" s="2">
        <v>60742</v>
      </c>
      <c r="G351" s="2"/>
      <c r="H351" s="1"/>
    </row>
    <row r="352" spans="1:8">
      <c r="A352" s="4" t="s">
        <v>475</v>
      </c>
      <c r="B352" s="4" t="s">
        <v>321</v>
      </c>
      <c r="C352" s="2">
        <v>1</v>
      </c>
      <c r="D352" s="22">
        <f>C352+Feuil2!C352</f>
        <v>1</v>
      </c>
      <c r="E352" s="22">
        <f>Feuil2!C352+Feuil2!E352-Feuil2!D352</f>
        <v>1</v>
      </c>
      <c r="F352" s="2">
        <v>799224</v>
      </c>
      <c r="G352" s="2"/>
      <c r="H352" s="1"/>
    </row>
    <row r="353" spans="1:8">
      <c r="A353" s="1" t="s">
        <v>476</v>
      </c>
      <c r="B353" s="1" t="s">
        <v>63</v>
      </c>
      <c r="C353" s="2">
        <v>2</v>
      </c>
      <c r="D353" s="22">
        <f>C353+Feuil2!C353</f>
        <v>2</v>
      </c>
      <c r="E353" s="22">
        <f>Feuil2!C353+Feuil2!E353-Feuil2!D353</f>
        <v>2</v>
      </c>
      <c r="F353" s="2">
        <v>180149</v>
      </c>
      <c r="G353" s="2"/>
      <c r="H353" s="1"/>
    </row>
    <row r="354" spans="1:8">
      <c r="A354" s="1" t="s">
        <v>477</v>
      </c>
      <c r="B354" s="1" t="s">
        <v>325</v>
      </c>
      <c r="C354" s="2">
        <v>4</v>
      </c>
      <c r="D354" s="22">
        <f>C354+Feuil2!C354</f>
        <v>4</v>
      </c>
      <c r="E354" s="22">
        <f>Feuil2!C354+Feuil2!E354-Feuil2!D354</f>
        <v>4</v>
      </c>
      <c r="F354" s="2">
        <v>35915500</v>
      </c>
      <c r="G354" s="2">
        <v>6981155</v>
      </c>
      <c r="H354" s="1"/>
    </row>
    <row r="355" spans="1:8">
      <c r="A355" s="1" t="s">
        <v>478</v>
      </c>
      <c r="B355" s="1" t="s">
        <v>63</v>
      </c>
      <c r="C355" s="2">
        <v>8</v>
      </c>
      <c r="D355" s="22">
        <f>C355+Feuil2!C355</f>
        <v>8</v>
      </c>
      <c r="E355" s="22">
        <f>Feuil2!C355+Feuil2!E355-Feuil2!D355</f>
        <v>8</v>
      </c>
      <c r="F355" s="2">
        <v>231003</v>
      </c>
      <c r="G355" s="2">
        <v>6940539</v>
      </c>
      <c r="H355" s="1"/>
    </row>
    <row r="356" spans="1:8">
      <c r="A356" s="3" t="s">
        <v>479</v>
      </c>
      <c r="B356" s="2" t="s">
        <v>63</v>
      </c>
      <c r="C356" s="2">
        <v>1</v>
      </c>
      <c r="D356" s="22">
        <f>C356+Feuil2!C356</f>
        <v>1</v>
      </c>
      <c r="E356" s="22">
        <f>Feuil2!C356+Feuil2!E356-Feuil2!D356</f>
        <v>1</v>
      </c>
      <c r="F356" s="2">
        <v>231006</v>
      </c>
      <c r="G356" s="2">
        <v>6940521</v>
      </c>
      <c r="H356" s="1"/>
    </row>
    <row r="357" spans="1:8">
      <c r="A357" s="11" t="s">
        <v>480</v>
      </c>
      <c r="B357" s="5" t="s">
        <v>63</v>
      </c>
      <c r="C357" s="2">
        <v>4</v>
      </c>
      <c r="D357" s="22">
        <f>C357+Feuil2!C357</f>
        <v>4</v>
      </c>
      <c r="E357" s="22">
        <f>Feuil2!C357+Feuil2!E357-Feuil2!D357</f>
        <v>4</v>
      </c>
      <c r="F357" s="2">
        <v>231002</v>
      </c>
      <c r="G357" s="2">
        <v>6940538</v>
      </c>
      <c r="H357" s="1"/>
    </row>
    <row r="358" spans="1:8">
      <c r="A358" s="11" t="s">
        <v>481</v>
      </c>
      <c r="B358" s="5" t="s">
        <v>183</v>
      </c>
      <c r="C358" s="5">
        <v>3</v>
      </c>
      <c r="D358" s="22">
        <f>C358+Feuil2!C358</f>
        <v>3</v>
      </c>
      <c r="E358" s="22">
        <f>Feuil2!C358+Feuil2!E358-Feuil2!D358</f>
        <v>3</v>
      </c>
      <c r="F358" s="2" t="s">
        <v>482</v>
      </c>
      <c r="G358" s="2">
        <v>6940524</v>
      </c>
      <c r="H358" s="1"/>
    </row>
    <row r="359" spans="1:8">
      <c r="A359" s="11" t="s">
        <v>483</v>
      </c>
      <c r="B359" s="2"/>
      <c r="C359" s="5">
        <v>2</v>
      </c>
      <c r="D359" s="22">
        <f>C359+Feuil2!C359</f>
        <v>2</v>
      </c>
      <c r="E359" s="22">
        <f>Feuil2!C359+Feuil2!E359-Feuil2!D359</f>
        <v>2</v>
      </c>
      <c r="F359" s="2">
        <v>1022892</v>
      </c>
      <c r="G359" s="2"/>
      <c r="H359" s="1"/>
    </row>
    <row r="360" spans="1:8">
      <c r="A360" s="3" t="s">
        <v>484</v>
      </c>
      <c r="B360" s="2"/>
      <c r="C360" s="5">
        <v>4</v>
      </c>
      <c r="D360" s="22">
        <f>C360+Feuil2!C360</f>
        <v>4</v>
      </c>
      <c r="E360" s="22">
        <f>Feuil2!C360+Feuil2!E360-Feuil2!D360</f>
        <v>4</v>
      </c>
      <c r="F360" s="2">
        <v>1023227</v>
      </c>
      <c r="G360" s="2"/>
      <c r="H360" s="1"/>
    </row>
    <row r="361" spans="1:8">
      <c r="A361" s="3" t="s">
        <v>485</v>
      </c>
      <c r="B361" s="2" t="s">
        <v>468</v>
      </c>
      <c r="C361" s="5">
        <v>3</v>
      </c>
      <c r="D361" s="22">
        <f>C361+Feuil2!C361</f>
        <v>3</v>
      </c>
      <c r="E361" s="22">
        <f>Feuil2!C361+Feuil2!E361-Feuil2!D361</f>
        <v>3</v>
      </c>
      <c r="F361" s="2"/>
      <c r="G361" s="2"/>
      <c r="H361" s="1"/>
    </row>
    <row r="362" spans="1:8">
      <c r="A362" s="3" t="s">
        <v>486</v>
      </c>
      <c r="B362" s="2" t="s">
        <v>318</v>
      </c>
      <c r="C362" s="5">
        <v>1</v>
      </c>
      <c r="D362" s="22">
        <f>C362+Feuil2!C362</f>
        <v>1</v>
      </c>
      <c r="E362" s="22">
        <f>Feuil2!C362+Feuil2!E362-Feuil2!D362</f>
        <v>1</v>
      </c>
      <c r="F362" s="2">
        <v>80291</v>
      </c>
      <c r="G362" s="2">
        <v>6902650</v>
      </c>
      <c r="H362" s="1"/>
    </row>
    <row r="363" spans="1:8">
      <c r="A363" s="3" t="s">
        <v>487</v>
      </c>
      <c r="B363" s="2"/>
      <c r="C363" s="5">
        <v>6</v>
      </c>
      <c r="D363" s="22">
        <f>C363+Feuil2!C363</f>
        <v>6</v>
      </c>
      <c r="E363" s="22">
        <f>Feuil2!C363+Feuil2!E363-Feuil2!D363</f>
        <v>6</v>
      </c>
      <c r="F363" s="2">
        <v>601806</v>
      </c>
      <c r="G363" s="2"/>
      <c r="H363" s="1"/>
    </row>
    <row r="364" spans="1:8">
      <c r="A364" s="3" t="s">
        <v>488</v>
      </c>
      <c r="B364" s="2" t="s">
        <v>321</v>
      </c>
      <c r="C364" s="5">
        <v>1</v>
      </c>
      <c r="D364" s="22">
        <f>C364+Feuil2!C364</f>
        <v>1</v>
      </c>
      <c r="E364" s="22">
        <f>Feuil2!C364+Feuil2!E364-Feuil2!D364</f>
        <v>1</v>
      </c>
      <c r="F364" s="2">
        <v>190166</v>
      </c>
      <c r="G364" s="2"/>
      <c r="H364" s="1"/>
    </row>
    <row r="365" spans="1:8">
      <c r="A365" s="3" t="s">
        <v>489</v>
      </c>
      <c r="B365" s="2" t="s">
        <v>490</v>
      </c>
      <c r="C365" s="5">
        <f>2*1250</f>
        <v>2500</v>
      </c>
      <c r="D365" s="22">
        <f>C365+Feuil2!C365</f>
        <v>2500</v>
      </c>
      <c r="E365" s="22">
        <f>Feuil2!C365+Feuil2!E365-Feuil2!D365</f>
        <v>2500</v>
      </c>
      <c r="F365" s="2" t="s">
        <v>491</v>
      </c>
      <c r="G365" s="2"/>
      <c r="H365" s="1"/>
    </row>
    <row r="366" spans="1:8">
      <c r="A366" s="3" t="s">
        <v>489</v>
      </c>
      <c r="B366" s="2" t="s">
        <v>490</v>
      </c>
      <c r="C366" s="5">
        <f>2*700</f>
        <v>1400</v>
      </c>
      <c r="D366" s="22">
        <f>C366+Feuil2!C366</f>
        <v>1400</v>
      </c>
      <c r="E366" s="22">
        <f>Feuil2!C366+Feuil2!E366-Feuil2!D366</f>
        <v>1400</v>
      </c>
      <c r="F366" s="2" t="s">
        <v>492</v>
      </c>
      <c r="G366" s="2"/>
      <c r="H366" s="1"/>
    </row>
    <row r="367" spans="1:8">
      <c r="A367" s="11" t="s">
        <v>508</v>
      </c>
      <c r="B367" s="5" t="s">
        <v>506</v>
      </c>
      <c r="C367" s="5">
        <v>2</v>
      </c>
      <c r="D367" s="22">
        <f>C367+Feuil2!C367</f>
        <v>2</v>
      </c>
      <c r="E367" s="22">
        <f>Feuil2!C367+Feuil2!E367-Feuil2!D367</f>
        <v>2</v>
      </c>
      <c r="F367" s="2" t="s">
        <v>507</v>
      </c>
      <c r="G367" s="2"/>
      <c r="H367" s="1"/>
    </row>
    <row r="368" spans="1:8">
      <c r="A368" s="11" t="s">
        <v>509</v>
      </c>
      <c r="B368" s="5" t="s">
        <v>510</v>
      </c>
      <c r="C368" s="5">
        <v>1</v>
      </c>
      <c r="D368" s="22">
        <f>C368+Feuil2!C368</f>
        <v>1</v>
      </c>
      <c r="E368" s="22">
        <f>Feuil2!C368+Feuil2!E368-Feuil2!D368</f>
        <v>1</v>
      </c>
      <c r="F368" s="5" t="s">
        <v>511</v>
      </c>
      <c r="G368" s="2"/>
      <c r="H368" s="1"/>
    </row>
    <row r="369" spans="1:8">
      <c r="A369" s="11" t="s">
        <v>512</v>
      </c>
      <c r="B369" s="5" t="s">
        <v>321</v>
      </c>
      <c r="C369" s="5">
        <v>1</v>
      </c>
      <c r="D369" s="22">
        <f>C369+Feuil2!C369</f>
        <v>1</v>
      </c>
      <c r="E369" s="22">
        <f>Feuil2!C369+Feuil2!E369-Feuil2!D369</f>
        <v>1</v>
      </c>
      <c r="F369" s="2">
        <v>471012</v>
      </c>
      <c r="G369" s="2"/>
      <c r="H369" s="1"/>
    </row>
    <row r="370" spans="1:8">
      <c r="A370" s="11" t="s">
        <v>513</v>
      </c>
      <c r="B370" s="5" t="s">
        <v>315</v>
      </c>
      <c r="C370" s="5">
        <v>250</v>
      </c>
      <c r="D370" s="22">
        <f>C370+Feuil2!C370</f>
        <v>250</v>
      </c>
      <c r="E370" s="22">
        <f>Feuil2!C370+Feuil2!E370-Feuil2!D370</f>
        <v>250</v>
      </c>
      <c r="F370" s="1"/>
      <c r="H370" s="1"/>
    </row>
    <row r="371" spans="1:8" s="12" customFormat="1">
      <c r="A371" s="32" t="s">
        <v>514</v>
      </c>
      <c r="B371" s="27"/>
      <c r="C371" s="28">
        <v>100</v>
      </c>
      <c r="D371" s="22">
        <f>C371+Feuil2!C371</f>
        <v>100</v>
      </c>
      <c r="E371" s="22">
        <f>Feuil2!C371+Feuil2!E371-Feuil2!D371</f>
        <v>100</v>
      </c>
      <c r="F371" s="27" t="s">
        <v>515</v>
      </c>
      <c r="G371" s="27"/>
      <c r="H371" s="27"/>
    </row>
    <row r="372" spans="1:8">
      <c r="A372" s="11" t="s">
        <v>516</v>
      </c>
      <c r="B372" s="1"/>
      <c r="C372" s="1"/>
      <c r="D372" s="22">
        <f>C372+Feuil2!C372</f>
        <v>0</v>
      </c>
      <c r="E372" s="22">
        <f>Feuil2!C372+Feuil2!E372-Feuil2!D372</f>
        <v>0</v>
      </c>
      <c r="F372" s="1"/>
      <c r="H372" s="1"/>
    </row>
    <row r="373" spans="1:8">
      <c r="A373" s="11" t="s">
        <v>544</v>
      </c>
      <c r="B373" s="1"/>
      <c r="C373" s="1">
        <f>171+200+100</f>
        <v>471</v>
      </c>
      <c r="D373" s="22">
        <f>C373+Feuil2!C373</f>
        <v>471</v>
      </c>
      <c r="E373" s="22">
        <f>Feuil2!C373+Feuil2!E373-Feuil2!D373</f>
        <v>471</v>
      </c>
      <c r="F373" s="1"/>
      <c r="H373" s="1"/>
    </row>
    <row r="374" spans="1:8">
      <c r="A374" s="11" t="s">
        <v>517</v>
      </c>
      <c r="B374" s="1"/>
      <c r="C374" s="5">
        <v>8</v>
      </c>
      <c r="D374" s="22">
        <f>C374+Feuil2!C374</f>
        <v>8</v>
      </c>
      <c r="E374" s="22">
        <f>Feuil2!C374+Feuil2!E374-Feuil2!D374</f>
        <v>8</v>
      </c>
      <c r="F374" s="1"/>
      <c r="H374" s="1"/>
    </row>
    <row r="375" spans="1:8">
      <c r="A375" s="11" t="s">
        <v>518</v>
      </c>
      <c r="B375" s="1"/>
      <c r="C375" s="5">
        <v>1000</v>
      </c>
      <c r="D375" s="22">
        <f>C375+Feuil2!C375</f>
        <v>1000</v>
      </c>
      <c r="E375" s="22">
        <f>Feuil2!C375+Feuil2!E375-Feuil2!D375</f>
        <v>1000</v>
      </c>
      <c r="F375" s="1" t="s">
        <v>519</v>
      </c>
      <c r="H375" s="1"/>
    </row>
    <row r="376" spans="1:8">
      <c r="A376" s="11" t="s">
        <v>520</v>
      </c>
      <c r="B376" s="1" t="s">
        <v>521</v>
      </c>
      <c r="C376" s="1">
        <f>31*2</f>
        <v>62</v>
      </c>
      <c r="D376" s="22">
        <f>C376+Feuil2!C376</f>
        <v>62</v>
      </c>
      <c r="E376" s="22">
        <f>Feuil2!C376+Feuil2!E376-Feuil2!D376</f>
        <v>62</v>
      </c>
      <c r="F376" s="1">
        <v>274115</v>
      </c>
      <c r="H376" s="1"/>
    </row>
    <row r="377" spans="1:8">
      <c r="A377" s="11" t="s">
        <v>524</v>
      </c>
      <c r="B377" s="1" t="s">
        <v>523</v>
      </c>
      <c r="C377" s="1">
        <v>99</v>
      </c>
      <c r="D377" s="22">
        <f>C377+Feuil2!C377</f>
        <v>99</v>
      </c>
      <c r="E377" s="22">
        <f>Feuil2!C377+Feuil2!E377-Feuil2!D377</f>
        <v>99</v>
      </c>
      <c r="F377" s="1" t="s">
        <v>522</v>
      </c>
      <c r="H377" s="1"/>
    </row>
    <row r="378" spans="1:8">
      <c r="A378" s="11" t="s">
        <v>524</v>
      </c>
      <c r="B378" s="1" t="s">
        <v>523</v>
      </c>
      <c r="C378" s="1">
        <v>39</v>
      </c>
      <c r="D378" s="22">
        <f>C378+Feuil2!C378</f>
        <v>39</v>
      </c>
      <c r="E378" s="22">
        <f>Feuil2!C378+Feuil2!E378-Feuil2!D378</f>
        <v>39</v>
      </c>
      <c r="F378" s="1" t="s">
        <v>525</v>
      </c>
      <c r="H378" s="1"/>
    </row>
    <row r="379" spans="1:8">
      <c r="A379" s="11" t="s">
        <v>530</v>
      </c>
      <c r="B379" s="1" t="s">
        <v>526</v>
      </c>
      <c r="C379" s="1">
        <v>100</v>
      </c>
      <c r="D379" s="22">
        <f>C379+Feuil2!C379</f>
        <v>100</v>
      </c>
      <c r="E379" s="22">
        <f>Feuil2!C379+Feuil2!E379-Feuil2!D379</f>
        <v>100</v>
      </c>
      <c r="F379" s="1" t="s">
        <v>527</v>
      </c>
      <c r="H379" s="1"/>
    </row>
    <row r="380" spans="1:8">
      <c r="A380" s="11" t="s">
        <v>528</v>
      </c>
      <c r="B380" s="4" t="s">
        <v>106</v>
      </c>
      <c r="C380" s="4">
        <v>34</v>
      </c>
      <c r="D380" s="22">
        <f>C380+Feuil2!C380</f>
        <v>34</v>
      </c>
      <c r="E380" s="22">
        <f>Feuil2!C380+Feuil2!E380-Feuil2!D380</f>
        <v>34</v>
      </c>
      <c r="F380" s="4" t="s">
        <v>529</v>
      </c>
      <c r="H380" s="1"/>
    </row>
    <row r="381" spans="1:8">
      <c r="A381" s="1" t="s">
        <v>531</v>
      </c>
      <c r="B381" s="1" t="s">
        <v>532</v>
      </c>
      <c r="C381" s="1"/>
      <c r="D381" s="22">
        <f>C381+Feuil2!C381</f>
        <v>0</v>
      </c>
      <c r="E381" s="22">
        <f>Feuil2!C381+Feuil2!E381-Feuil2!D381</f>
        <v>0</v>
      </c>
      <c r="F381" s="1">
        <v>28164121</v>
      </c>
      <c r="H381" s="1"/>
    </row>
    <row r="382" spans="1:8">
      <c r="A382" s="1" t="s">
        <v>533</v>
      </c>
      <c r="B382" s="1" t="s">
        <v>523</v>
      </c>
      <c r="C382" s="13">
        <v>50</v>
      </c>
      <c r="D382" s="22">
        <f>C382+Feuil2!C382</f>
        <v>50</v>
      </c>
      <c r="E382" s="22">
        <f>Feuil2!C382+Feuil2!E382-Feuil2!D382</f>
        <v>50</v>
      </c>
      <c r="F382" s="1" t="s">
        <v>534</v>
      </c>
      <c r="H382" s="1"/>
    </row>
    <row r="383" spans="1:8">
      <c r="A383" s="1" t="s">
        <v>535</v>
      </c>
      <c r="B383" s="1" t="s">
        <v>342</v>
      </c>
      <c r="C383" s="1">
        <f>40+43</f>
        <v>83</v>
      </c>
      <c r="D383" s="22">
        <f>C383+Feuil2!C383</f>
        <v>83</v>
      </c>
      <c r="E383" s="22">
        <f>Feuil2!C383+Feuil2!E383-Feuil2!D383</f>
        <v>83</v>
      </c>
      <c r="F383" s="1" t="s">
        <v>536</v>
      </c>
      <c r="H383" s="1"/>
    </row>
    <row r="384" spans="1:8">
      <c r="A384" s="13" t="s">
        <v>537</v>
      </c>
      <c r="B384" s="13" t="s">
        <v>538</v>
      </c>
      <c r="C384" s="13"/>
      <c r="D384" s="22">
        <f>C384+Feuil2!C384</f>
        <v>0</v>
      </c>
      <c r="E384" s="22">
        <f>Feuil2!C384+Feuil2!E384-Feuil2!D384</f>
        <v>0</v>
      </c>
      <c r="F384" s="13" t="s">
        <v>611</v>
      </c>
      <c r="G384" s="13"/>
      <c r="H384" s="1"/>
    </row>
    <row r="385" spans="1:8">
      <c r="A385" s="13" t="s">
        <v>539</v>
      </c>
      <c r="B385" s="13" t="s">
        <v>523</v>
      </c>
      <c r="C385" s="13">
        <v>49</v>
      </c>
      <c r="D385" s="22">
        <f>C385+Feuil2!C385</f>
        <v>49</v>
      </c>
      <c r="E385" s="22">
        <f>Feuil2!C385+Feuil2!E385-Feuil2!D385</f>
        <v>49</v>
      </c>
      <c r="F385" s="13">
        <v>11331</v>
      </c>
      <c r="G385" s="13"/>
      <c r="H385" s="1"/>
    </row>
    <row r="386" spans="1:8">
      <c r="A386" s="13" t="s">
        <v>542</v>
      </c>
      <c r="B386" s="13" t="s">
        <v>543</v>
      </c>
      <c r="C386" s="13">
        <v>27</v>
      </c>
      <c r="D386" s="22">
        <f>C386+Feuil2!C386</f>
        <v>27</v>
      </c>
      <c r="E386" s="22">
        <f>Feuil2!C386+Feuil2!E386-Feuil2!D386</f>
        <v>27</v>
      </c>
      <c r="F386" s="13">
        <v>2341840</v>
      </c>
      <c r="G386" s="13"/>
      <c r="H386" s="1"/>
    </row>
    <row r="387" spans="1:8">
      <c r="A387" s="4" t="s">
        <v>615</v>
      </c>
      <c r="B387" s="1" t="s">
        <v>572</v>
      </c>
      <c r="C387" s="1">
        <f>18+10+(12*2)</f>
        <v>52</v>
      </c>
      <c r="D387" s="22">
        <f>C387+Feuil2!C387</f>
        <v>52</v>
      </c>
      <c r="E387" s="22">
        <f>Feuil2!C387+Feuil2!E387-Feuil2!D387</f>
        <v>52</v>
      </c>
      <c r="F387" s="1"/>
      <c r="H387" s="1"/>
    </row>
    <row r="388" spans="1:8">
      <c r="A388" s="4" t="s">
        <v>576</v>
      </c>
      <c r="B388" s="4" t="s">
        <v>577</v>
      </c>
      <c r="C388" s="1">
        <f>15+24+11</f>
        <v>50</v>
      </c>
      <c r="D388" s="22">
        <f>C388+Feuil2!C388</f>
        <v>50</v>
      </c>
      <c r="E388" s="22">
        <f>Feuil2!C388+Feuil2!E388-Feuil2!D388</f>
        <v>50</v>
      </c>
      <c r="F388" s="1"/>
      <c r="H388" s="1"/>
    </row>
    <row r="389" spans="1:8">
      <c r="A389" s="4" t="s">
        <v>578</v>
      </c>
      <c r="B389" s="4" t="s">
        <v>365</v>
      </c>
      <c r="C389" s="1">
        <v>46</v>
      </c>
      <c r="D389" s="22">
        <f>C389+Feuil2!C389</f>
        <v>46</v>
      </c>
      <c r="E389" s="22">
        <f>Feuil2!C389+Feuil2!E389-Feuil2!D389</f>
        <v>46</v>
      </c>
      <c r="F389" s="1">
        <v>130112</v>
      </c>
      <c r="H389" s="1"/>
    </row>
    <row r="390" spans="1:8">
      <c r="A390" s="4" t="s">
        <v>579</v>
      </c>
      <c r="B390" s="4" t="s">
        <v>580</v>
      </c>
      <c r="C390" s="4">
        <v>5</v>
      </c>
      <c r="D390" s="22">
        <f>C390+Feuil2!C390</f>
        <v>5</v>
      </c>
      <c r="E390" s="22">
        <f>Feuil2!C390+Feuil2!E390-Feuil2!D390</f>
        <v>5</v>
      </c>
      <c r="F390" s="1"/>
      <c r="H390" s="1"/>
    </row>
    <row r="391" spans="1:8">
      <c r="A391" s="4" t="s">
        <v>581</v>
      </c>
      <c r="B391" s="4" t="s">
        <v>582</v>
      </c>
      <c r="C391" s="4">
        <v>8</v>
      </c>
      <c r="D391" s="22">
        <f>C391+Feuil2!C391</f>
        <v>8</v>
      </c>
      <c r="E391" s="22">
        <f>Feuil2!C391+Feuil2!E391-Feuil2!D391</f>
        <v>8</v>
      </c>
      <c r="F391" s="1"/>
      <c r="H391" s="1"/>
    </row>
    <row r="392" spans="1:8">
      <c r="A392" s="4" t="s">
        <v>583</v>
      </c>
      <c r="B392" s="1"/>
      <c r="C392" s="4">
        <v>6</v>
      </c>
      <c r="D392" s="22">
        <f>C392+Feuil2!C392</f>
        <v>6</v>
      </c>
      <c r="E392" s="22">
        <f>Feuil2!C392+Feuil2!E392-Feuil2!D392</f>
        <v>6</v>
      </c>
      <c r="F392" s="1"/>
      <c r="H392" s="1"/>
    </row>
    <row r="393" spans="1:8">
      <c r="A393" s="4" t="s">
        <v>451</v>
      </c>
      <c r="B393" s="4" t="s">
        <v>468</v>
      </c>
      <c r="C393" s="4">
        <v>3</v>
      </c>
      <c r="D393" s="22">
        <f>C393+Feuil2!C393</f>
        <v>3</v>
      </c>
      <c r="E393" s="22">
        <f>Feuil2!C393+Feuil2!E393-Feuil2!D393</f>
        <v>3</v>
      </c>
      <c r="F393" s="1">
        <v>86091</v>
      </c>
      <c r="H393" s="1"/>
    </row>
    <row r="394" spans="1:8">
      <c r="A394" s="1" t="s">
        <v>585</v>
      </c>
      <c r="B394" s="1" t="s">
        <v>106</v>
      </c>
      <c r="C394" s="1">
        <v>4</v>
      </c>
      <c r="D394" s="22">
        <f>C394+Feuil2!C394</f>
        <v>4</v>
      </c>
      <c r="E394" s="22">
        <f>Feuil2!C394+Feuil2!E394-Feuil2!D394</f>
        <v>4</v>
      </c>
      <c r="F394" s="1">
        <v>121100</v>
      </c>
      <c r="H394" s="1"/>
    </row>
    <row r="395" spans="1:8">
      <c r="A395" s="1" t="s">
        <v>584</v>
      </c>
      <c r="B395" s="1" t="s">
        <v>198</v>
      </c>
      <c r="C395" s="1">
        <v>1</v>
      </c>
      <c r="D395" s="22">
        <f>C395+Feuil2!C395</f>
        <v>1</v>
      </c>
      <c r="E395" s="22">
        <f>Feuil2!C395+Feuil2!E395-Feuil2!D395</f>
        <v>1</v>
      </c>
      <c r="F395" s="1"/>
      <c r="H395" s="1"/>
    </row>
    <row r="396" spans="1:8">
      <c r="A396" s="1" t="s">
        <v>451</v>
      </c>
      <c r="B396" s="1" t="s">
        <v>198</v>
      </c>
      <c r="C396" s="1">
        <v>1</v>
      </c>
      <c r="D396" s="22">
        <f>C396+Feuil2!C396</f>
        <v>1</v>
      </c>
      <c r="E396" s="22">
        <f>Feuil2!C396+Feuil2!E396-Feuil2!D396</f>
        <v>1</v>
      </c>
      <c r="F396" s="1"/>
      <c r="H396" s="1"/>
    </row>
    <row r="397" spans="1:8">
      <c r="A397" s="1" t="s">
        <v>584</v>
      </c>
      <c r="B397" s="1" t="s">
        <v>586</v>
      </c>
      <c r="C397" s="1">
        <v>1</v>
      </c>
      <c r="D397" s="22">
        <f>C397+Feuil2!C397</f>
        <v>1</v>
      </c>
      <c r="E397" s="22">
        <f>Feuil2!C397+Feuil2!E397-Feuil2!D397</f>
        <v>1</v>
      </c>
      <c r="F397" s="1" t="s">
        <v>587</v>
      </c>
      <c r="H397" s="1"/>
    </row>
    <row r="398" spans="1:8">
      <c r="A398" s="1" t="s">
        <v>588</v>
      </c>
      <c r="B398" s="1" t="s">
        <v>586</v>
      </c>
      <c r="C398" s="1">
        <v>1</v>
      </c>
      <c r="D398" s="22">
        <f>C398+Feuil2!C398</f>
        <v>1</v>
      </c>
      <c r="E398" s="22">
        <f>Feuil2!C398+Feuil2!E398-Feuil2!D398</f>
        <v>1</v>
      </c>
      <c r="F398" s="1" t="s">
        <v>589</v>
      </c>
      <c r="H398" s="1"/>
    </row>
    <row r="399" spans="1:8">
      <c r="A399" s="1" t="s">
        <v>590</v>
      </c>
      <c r="B399" s="1" t="s">
        <v>586</v>
      </c>
      <c r="C399" s="1">
        <v>2</v>
      </c>
      <c r="D399" s="22">
        <f>C399+Feuil2!C399</f>
        <v>2</v>
      </c>
      <c r="E399" s="22">
        <f>Feuil2!C399+Feuil2!E399-Feuil2!D399</f>
        <v>2</v>
      </c>
      <c r="F399" s="1" t="s">
        <v>589</v>
      </c>
      <c r="H399" s="1"/>
    </row>
    <row r="400" spans="1:8">
      <c r="A400" s="1" t="s">
        <v>591</v>
      </c>
      <c r="B400" s="1" t="s">
        <v>106</v>
      </c>
      <c r="C400" s="1">
        <v>1</v>
      </c>
      <c r="D400" s="22">
        <f>C400+Feuil2!C400</f>
        <v>1</v>
      </c>
      <c r="E400" s="22">
        <f>Feuil2!C400+Feuil2!E400-Feuil2!D400</f>
        <v>1</v>
      </c>
      <c r="F400" s="1" t="s">
        <v>587</v>
      </c>
      <c r="H400" s="1"/>
    </row>
    <row r="401" spans="1:8">
      <c r="A401" s="1" t="s">
        <v>590</v>
      </c>
      <c r="B401" s="1" t="s">
        <v>468</v>
      </c>
      <c r="C401" s="1">
        <v>1</v>
      </c>
      <c r="D401" s="22">
        <f>C401+Feuil2!C401</f>
        <v>1</v>
      </c>
      <c r="E401" s="22">
        <f>Feuil2!C401+Feuil2!E401-Feuil2!D401</f>
        <v>1</v>
      </c>
      <c r="F401" s="1">
        <v>69621</v>
      </c>
      <c r="H401" s="1"/>
    </row>
    <row r="402" spans="1:8">
      <c r="A402" s="4" t="s">
        <v>592</v>
      </c>
      <c r="B402" s="4" t="s">
        <v>198</v>
      </c>
      <c r="C402" s="4">
        <v>2</v>
      </c>
      <c r="D402" s="22">
        <f>C402+Feuil2!C402</f>
        <v>2</v>
      </c>
      <c r="E402" s="22">
        <f>Feuil2!C402+Feuil2!E402-Feuil2!D402</f>
        <v>2</v>
      </c>
      <c r="F402" s="4" t="s">
        <v>593</v>
      </c>
      <c r="H402" s="1"/>
    </row>
    <row r="403" spans="1:8">
      <c r="A403" s="4" t="s">
        <v>594</v>
      </c>
      <c r="B403" s="4" t="s">
        <v>106</v>
      </c>
      <c r="C403" s="4">
        <v>1</v>
      </c>
      <c r="D403" s="22">
        <f>C403+Feuil2!C403</f>
        <v>1</v>
      </c>
      <c r="E403" s="22">
        <f>Feuil2!C403+Feuil2!E403-Feuil2!D403</f>
        <v>1</v>
      </c>
      <c r="F403" s="1"/>
      <c r="H403" s="1"/>
    </row>
    <row r="404" spans="1:8">
      <c r="A404" s="4" t="s">
        <v>594</v>
      </c>
      <c r="B404" s="4" t="s">
        <v>468</v>
      </c>
      <c r="C404" s="4">
        <v>2</v>
      </c>
      <c r="D404" s="22">
        <f>C404+Feuil2!C404</f>
        <v>2</v>
      </c>
      <c r="E404" s="22">
        <f>Feuil2!C404+Feuil2!E404-Feuil2!D404</f>
        <v>2</v>
      </c>
      <c r="F404" s="1"/>
      <c r="H404" s="1"/>
    </row>
    <row r="405" spans="1:8">
      <c r="A405" s="4" t="s">
        <v>594</v>
      </c>
      <c r="B405" s="4" t="s">
        <v>468</v>
      </c>
      <c r="C405" s="4">
        <v>2</v>
      </c>
      <c r="D405" s="22">
        <f>C405+Feuil2!C405</f>
        <v>2</v>
      </c>
      <c r="E405" s="22">
        <f>Feuil2!C405+Feuil2!E405-Feuil2!D405</f>
        <v>2</v>
      </c>
      <c r="F405" s="1">
        <v>69692</v>
      </c>
      <c r="H405" s="1"/>
    </row>
    <row r="406" spans="1:8">
      <c r="A406" s="4" t="s">
        <v>595</v>
      </c>
      <c r="B406" s="4" t="s">
        <v>190</v>
      </c>
      <c r="C406" s="4">
        <v>2</v>
      </c>
      <c r="D406" s="22">
        <f>C406+Feuil2!C406</f>
        <v>2</v>
      </c>
      <c r="E406" s="22">
        <f>Feuil2!C406+Feuil2!E406-Feuil2!D406</f>
        <v>2</v>
      </c>
      <c r="F406" s="1"/>
      <c r="H406" s="1"/>
    </row>
    <row r="407" spans="1:8">
      <c r="A407" s="4" t="s">
        <v>596</v>
      </c>
      <c r="B407" s="1"/>
      <c r="C407" s="4">
        <v>15</v>
      </c>
      <c r="D407" s="22">
        <f>C407+Feuil2!C407</f>
        <v>15</v>
      </c>
      <c r="E407" s="22">
        <f>Feuil2!C407+Feuil2!E407-Feuil2!D407</f>
        <v>15</v>
      </c>
      <c r="F407" s="1"/>
      <c r="H407" s="1"/>
    </row>
    <row r="408" spans="1:8">
      <c r="A408" s="4" t="s">
        <v>597</v>
      </c>
      <c r="B408" s="1"/>
      <c r="C408" s="1">
        <f>20+3+1</f>
        <v>24</v>
      </c>
      <c r="D408" s="22">
        <f>C408+Feuil2!C408</f>
        <v>24</v>
      </c>
      <c r="E408" s="22">
        <f>Feuil2!C408+Feuil2!E408-Feuil2!D408</f>
        <v>24</v>
      </c>
      <c r="F408" s="1"/>
      <c r="H408" s="1"/>
    </row>
    <row r="409" spans="1:8">
      <c r="A409" s="4" t="s">
        <v>598</v>
      </c>
      <c r="B409" s="4" t="s">
        <v>106</v>
      </c>
      <c r="C409" s="4">
        <v>80</v>
      </c>
      <c r="D409" s="22">
        <f>C409+Feuil2!C409</f>
        <v>80</v>
      </c>
      <c r="E409" s="22">
        <f>Feuil2!C409+Feuil2!E409-Feuil2!D409</f>
        <v>80</v>
      </c>
      <c r="F409" s="1" t="s">
        <v>599</v>
      </c>
      <c r="H409" s="1"/>
    </row>
    <row r="410" spans="1:8">
      <c r="A410" s="1" t="s">
        <v>603</v>
      </c>
      <c r="B410" s="1"/>
      <c r="C410" s="1">
        <v>2</v>
      </c>
      <c r="D410" s="22">
        <f>C410+Feuil2!C410</f>
        <v>2</v>
      </c>
      <c r="E410" s="22">
        <f>Feuil2!C410+Feuil2!E410-Feuil2!D410</f>
        <v>2</v>
      </c>
      <c r="F410" s="1"/>
      <c r="H410" s="1"/>
    </row>
    <row r="411" spans="1:8">
      <c r="A411" s="1" t="s">
        <v>604</v>
      </c>
      <c r="B411" s="1"/>
      <c r="C411" s="1">
        <v>1</v>
      </c>
      <c r="D411" s="22">
        <f>C411+Feuil2!C411</f>
        <v>1</v>
      </c>
      <c r="E411" s="22">
        <f>Feuil2!C411+Feuil2!E411-Feuil2!D411</f>
        <v>1</v>
      </c>
      <c r="F411" s="1"/>
      <c r="H411" s="1"/>
    </row>
    <row r="412" spans="1:8">
      <c r="A412" s="1" t="s">
        <v>605</v>
      </c>
      <c r="B412" s="1"/>
      <c r="C412" s="1">
        <v>2</v>
      </c>
      <c r="D412" s="22">
        <f>C412+Feuil2!C412</f>
        <v>2</v>
      </c>
      <c r="E412" s="22">
        <f>Feuil2!C412+Feuil2!E412-Feuil2!D412</f>
        <v>2</v>
      </c>
      <c r="F412" s="1">
        <v>0</v>
      </c>
      <c r="H412" s="1"/>
    </row>
    <row r="413" spans="1:8">
      <c r="A413" s="1" t="s">
        <v>606</v>
      </c>
      <c r="B413" s="1"/>
      <c r="C413" s="1">
        <f>38+12</f>
        <v>50</v>
      </c>
      <c r="D413" s="22">
        <f>C413+Feuil2!C413</f>
        <v>50</v>
      </c>
      <c r="E413" s="22">
        <f>Feuil2!C413+Feuil2!E413-Feuil2!D413</f>
        <v>50</v>
      </c>
      <c r="F413" s="1"/>
      <c r="H413" s="1"/>
    </row>
    <row r="414" spans="1:8">
      <c r="A414" s="1" t="s">
        <v>612</v>
      </c>
      <c r="B414" s="1" t="s">
        <v>613</v>
      </c>
      <c r="C414" s="1">
        <v>1</v>
      </c>
      <c r="D414" s="22">
        <f>C414+Feuil2!C414</f>
        <v>1</v>
      </c>
      <c r="E414" s="22">
        <f>Feuil2!C414+Feuil2!E414-Feuil2!D414</f>
        <v>1</v>
      </c>
      <c r="F414" s="1">
        <v>186352</v>
      </c>
      <c r="H414" s="1"/>
    </row>
    <row r="415" spans="1:8">
      <c r="A415" s="33" t="s">
        <v>614</v>
      </c>
      <c r="B415" s="1" t="s">
        <v>613</v>
      </c>
      <c r="C415" s="1">
        <v>3</v>
      </c>
      <c r="D415" s="22">
        <f>C415+Feuil2!C415</f>
        <v>3</v>
      </c>
      <c r="E415" s="22">
        <f>Feuil2!C415+Feuil2!E415-Feuil2!D415</f>
        <v>3</v>
      </c>
      <c r="F415" s="1">
        <v>186312</v>
      </c>
      <c r="H415" s="1"/>
    </row>
    <row r="416" spans="1:8">
      <c r="A416" s="1" t="s">
        <v>616</v>
      </c>
      <c r="B416" s="1"/>
      <c r="C416" s="1">
        <v>115</v>
      </c>
      <c r="D416" s="22">
        <f>C416+Feuil2!C416</f>
        <v>115</v>
      </c>
      <c r="E416" s="22">
        <f>Feuil2!C416+Feuil2!E416-Feuil2!D416</f>
        <v>115</v>
      </c>
      <c r="F416" s="1"/>
      <c r="H416" s="1"/>
    </row>
    <row r="417" s="31" customFormat="1"/>
    <row r="418" s="31" customFormat="1"/>
    <row r="419" s="31" customFormat="1"/>
    <row r="420" s="31" customFormat="1"/>
    <row r="421" s="31" customFormat="1"/>
    <row r="422" s="31" customFormat="1"/>
    <row r="423" s="31" customFormat="1"/>
    <row r="424" s="31" customFormat="1"/>
    <row r="425" s="31" customFormat="1"/>
    <row r="426" s="31" customFormat="1"/>
    <row r="427" s="31" customFormat="1"/>
    <row r="428" s="31" customFormat="1"/>
    <row r="429" s="31" customFormat="1"/>
    <row r="430" s="31" customFormat="1"/>
    <row r="431" s="31" customFormat="1"/>
    <row r="432" s="31" customFormat="1"/>
    <row r="433" spans="1:7" s="31" customFormat="1"/>
    <row r="434" spans="1:7">
      <c r="A434" s="31"/>
      <c r="B434" s="31"/>
      <c r="C434" s="31"/>
      <c r="D434" s="31"/>
      <c r="E434" s="31"/>
      <c r="F434" s="31"/>
      <c r="G434" s="31"/>
    </row>
    <row r="435" spans="1:7">
      <c r="A435" s="31"/>
      <c r="B435" s="31"/>
      <c r="C435" s="31"/>
      <c r="D435" s="31"/>
      <c r="E435" s="31"/>
      <c r="F435" s="31"/>
      <c r="G435" s="31"/>
    </row>
    <row r="436" spans="1:7">
      <c r="A436" s="31"/>
      <c r="B436" s="31"/>
      <c r="C436" s="31"/>
      <c r="D436" s="31"/>
      <c r="E436" s="31"/>
      <c r="F436" s="31"/>
      <c r="G436" s="31"/>
    </row>
    <row r="437" spans="1:7">
      <c r="A437" s="31"/>
      <c r="B437" s="31"/>
      <c r="C437" s="31"/>
      <c r="D437" s="31"/>
      <c r="E437" s="31"/>
      <c r="F437" s="31"/>
      <c r="G437" s="31"/>
    </row>
    <row r="438" spans="1:7">
      <c r="A438" s="31"/>
      <c r="B438" s="31"/>
      <c r="C438" s="31"/>
      <c r="D438" s="31"/>
      <c r="E438" s="31"/>
      <c r="F438" s="31"/>
      <c r="G438" s="31"/>
    </row>
    <row r="439" spans="1:7">
      <c r="A439" s="31"/>
      <c r="B439" s="31"/>
      <c r="C439" s="31"/>
      <c r="D439" s="31"/>
      <c r="E439" s="31"/>
      <c r="F439" s="31"/>
      <c r="G439" s="31"/>
    </row>
    <row r="440" spans="1:7">
      <c r="A440" s="31"/>
      <c r="B440" s="31"/>
      <c r="C440" s="31"/>
      <c r="D440" s="31"/>
      <c r="E440" s="31"/>
      <c r="F440" s="31"/>
      <c r="G440" s="31"/>
    </row>
    <row r="441" spans="1:7">
      <c r="A441" s="31"/>
      <c r="B441" s="31"/>
      <c r="C441" s="31"/>
      <c r="D441" s="31"/>
      <c r="E441" s="31"/>
      <c r="F441" s="31"/>
      <c r="G441" s="31"/>
    </row>
    <row r="442" spans="1:7">
      <c r="A442" s="31"/>
      <c r="B442" s="31"/>
      <c r="C442" s="31"/>
      <c r="D442" s="31"/>
      <c r="E442" s="31"/>
      <c r="F442" s="31"/>
      <c r="G442" s="31"/>
    </row>
    <row r="443" spans="1:7">
      <c r="A443" s="31"/>
      <c r="B443" s="31"/>
      <c r="C443" s="31"/>
      <c r="D443" s="31"/>
      <c r="E443" s="31"/>
      <c r="F443" s="31"/>
      <c r="G443" s="31"/>
    </row>
    <row r="444" spans="1:7">
      <c r="A444" s="31"/>
      <c r="B444" s="31"/>
      <c r="C444" s="31"/>
      <c r="D444" s="31"/>
      <c r="E444" s="31"/>
      <c r="F444" s="31"/>
      <c r="G444" s="31"/>
    </row>
    <row r="445" spans="1:7">
      <c r="A445" s="31"/>
      <c r="B445" s="31"/>
      <c r="C445" s="31"/>
      <c r="D445" s="31"/>
      <c r="E445" s="31"/>
      <c r="F445" s="31"/>
      <c r="G445" s="31"/>
    </row>
    <row r="446" spans="1:7">
      <c r="A446" s="31"/>
      <c r="B446" s="31"/>
      <c r="C446" s="31"/>
      <c r="D446" s="31"/>
      <c r="E446" s="31"/>
      <c r="F446" s="31"/>
      <c r="G446" s="31"/>
    </row>
    <row r="447" spans="1:7">
      <c r="A447" s="31"/>
      <c r="B447" s="31"/>
      <c r="C447" s="31"/>
      <c r="D447" s="31"/>
      <c r="E447" s="31"/>
      <c r="F447" s="31"/>
      <c r="G447" s="31"/>
    </row>
    <row r="448" spans="1:7">
      <c r="A448" s="31"/>
      <c r="B448" s="31"/>
      <c r="C448" s="31"/>
      <c r="D448" s="31"/>
      <c r="E448" s="31"/>
      <c r="F448" s="31"/>
      <c r="G448" s="31"/>
    </row>
    <row r="449" spans="1:7">
      <c r="A449" s="31"/>
      <c r="B449" s="31"/>
      <c r="C449" s="31"/>
      <c r="D449" s="31"/>
      <c r="E449" s="31"/>
      <c r="F449" s="31"/>
      <c r="G449" s="31"/>
    </row>
    <row r="450" spans="1:7">
      <c r="A450" s="31"/>
      <c r="B450" s="31"/>
      <c r="C450" s="31"/>
      <c r="D450" s="31"/>
      <c r="E450" s="31"/>
      <c r="F450" s="31"/>
      <c r="G450" s="31"/>
    </row>
    <row r="451" spans="1:7">
      <c r="A451" s="31"/>
      <c r="B451" s="31"/>
      <c r="C451" s="31"/>
      <c r="D451" s="31"/>
      <c r="E451" s="31"/>
      <c r="F451" s="31"/>
      <c r="G451" s="31"/>
    </row>
    <row r="452" spans="1:7">
      <c r="A452" s="31"/>
      <c r="B452" s="31"/>
      <c r="C452" s="31"/>
      <c r="D452" s="31"/>
      <c r="E452" s="31"/>
      <c r="F452" s="31"/>
      <c r="G452" s="31"/>
    </row>
    <row r="453" spans="1:7">
      <c r="A453" s="31"/>
      <c r="B453" s="31"/>
      <c r="C453" s="31"/>
      <c r="D453" s="31"/>
      <c r="E453" s="31"/>
      <c r="F453" s="31"/>
      <c r="G453" s="31"/>
    </row>
    <row r="454" spans="1:7">
      <c r="A454" s="31"/>
      <c r="B454" s="31"/>
      <c r="C454" s="31"/>
      <c r="D454" s="31"/>
      <c r="E454" s="31"/>
      <c r="F454" s="31"/>
      <c r="G454" s="31"/>
    </row>
    <row r="455" spans="1:7">
      <c r="A455" s="31"/>
      <c r="B455" s="31"/>
      <c r="C455" s="31"/>
      <c r="D455" s="31"/>
      <c r="E455" s="31"/>
      <c r="F455" s="31"/>
      <c r="G455" s="31"/>
    </row>
    <row r="456" spans="1:7">
      <c r="A456" s="31"/>
      <c r="B456" s="31"/>
      <c r="C456" s="31"/>
      <c r="D456" s="31"/>
      <c r="E456" s="31"/>
      <c r="F456" s="31"/>
      <c r="G456" s="31"/>
    </row>
    <row r="457" spans="1:7">
      <c r="A457" s="31"/>
      <c r="B457" s="31"/>
      <c r="C457" s="31"/>
      <c r="D457" s="31"/>
      <c r="E457" s="31"/>
      <c r="F457" s="31"/>
      <c r="G457" s="31"/>
    </row>
    <row r="458" spans="1:7">
      <c r="A458" s="31"/>
      <c r="B458" s="31"/>
      <c r="C458" s="31"/>
      <c r="D458" s="31"/>
      <c r="E458" s="31"/>
      <c r="F458" s="31"/>
      <c r="G458" s="31"/>
    </row>
    <row r="459" spans="1:7">
      <c r="A459" s="31"/>
      <c r="B459" s="31"/>
      <c r="C459" s="31"/>
      <c r="D459" s="31"/>
      <c r="E459" s="31"/>
      <c r="F459" s="31"/>
      <c r="G459" s="31"/>
    </row>
    <row r="460" spans="1:7">
      <c r="A460" s="31"/>
      <c r="B460" s="31"/>
      <c r="C460" s="31"/>
      <c r="D460" s="31"/>
      <c r="E460" s="31"/>
      <c r="F460" s="31"/>
      <c r="G460" s="31"/>
    </row>
    <row r="461" spans="1:7">
      <c r="A461" s="31"/>
      <c r="B461" s="31"/>
      <c r="C461" s="31"/>
      <c r="D461" s="31"/>
      <c r="E461" s="31"/>
      <c r="F461" s="31"/>
      <c r="G461" s="31"/>
    </row>
    <row r="462" spans="1:7">
      <c r="A462" s="31"/>
      <c r="B462" s="31"/>
      <c r="C462" s="31"/>
      <c r="D462" s="31"/>
      <c r="E462" s="31"/>
      <c r="F462" s="31"/>
      <c r="G462" s="31"/>
    </row>
    <row r="463" spans="1:7">
      <c r="A463" s="31"/>
      <c r="B463" s="31"/>
      <c r="C463" s="31"/>
      <c r="D463" s="31"/>
      <c r="E463" s="31"/>
      <c r="F463" s="31"/>
      <c r="G463" s="31"/>
    </row>
    <row r="464" spans="1:7">
      <c r="A464" s="31"/>
      <c r="B464" s="31"/>
      <c r="C464" s="31"/>
      <c r="D464" s="31"/>
      <c r="E464" s="31"/>
      <c r="F464" s="31"/>
      <c r="G464" s="31"/>
    </row>
    <row r="465" spans="1:7">
      <c r="A465" s="31"/>
      <c r="B465" s="31"/>
      <c r="C465" s="31"/>
      <c r="D465" s="31"/>
      <c r="E465" s="31"/>
      <c r="F465" s="31"/>
      <c r="G465" s="31"/>
    </row>
    <row r="466" spans="1:7">
      <c r="A466" s="31"/>
      <c r="B466" s="31"/>
      <c r="C466" s="31"/>
      <c r="D466" s="31"/>
      <c r="E466" s="31"/>
      <c r="F466" s="31"/>
      <c r="G466" s="31"/>
    </row>
    <row r="467" spans="1:7">
      <c r="A467" s="31"/>
      <c r="B467" s="31"/>
      <c r="C467" s="31"/>
      <c r="D467" s="31"/>
      <c r="E467" s="31"/>
      <c r="F467" s="31"/>
      <c r="G467" s="31"/>
    </row>
    <row r="468" spans="1:7">
      <c r="A468" s="31"/>
      <c r="B468" s="31"/>
      <c r="C468" s="31"/>
      <c r="D468" s="31"/>
      <c r="E468" s="31"/>
      <c r="F468" s="31"/>
      <c r="G468" s="31"/>
    </row>
    <row r="469" spans="1:7">
      <c r="A469" s="31"/>
      <c r="B469" s="31"/>
      <c r="C469" s="31"/>
      <c r="D469" s="31"/>
      <c r="E469" s="31"/>
      <c r="F469" s="31"/>
      <c r="G469" s="31"/>
    </row>
    <row r="470" spans="1:7">
      <c r="A470" s="31"/>
      <c r="B470" s="31"/>
      <c r="C470" s="31"/>
      <c r="D470" s="31"/>
      <c r="E470" s="31"/>
      <c r="F470" s="31"/>
      <c r="G470" s="31"/>
    </row>
    <row r="471" spans="1:7">
      <c r="A471" s="31"/>
      <c r="B471" s="31"/>
      <c r="C471" s="31"/>
      <c r="D471" s="31"/>
      <c r="E471" s="31"/>
      <c r="F471" s="31"/>
      <c r="G471" s="31"/>
    </row>
    <row r="472" spans="1:7">
      <c r="A472" s="31"/>
      <c r="B472" s="31"/>
      <c r="C472" s="31"/>
      <c r="D472" s="31"/>
      <c r="E472" s="31"/>
      <c r="F472" s="31"/>
      <c r="G472" s="31"/>
    </row>
    <row r="473" spans="1:7">
      <c r="A473" s="31"/>
      <c r="B473" s="31"/>
      <c r="C473" s="31"/>
      <c r="D473" s="31"/>
      <c r="E473" s="31"/>
      <c r="F473" s="31"/>
      <c r="G473" s="31"/>
    </row>
    <row r="474" spans="1:7">
      <c r="A474" s="31"/>
      <c r="B474" s="31"/>
      <c r="C474" s="31"/>
      <c r="D474" s="31"/>
      <c r="E474" s="31"/>
      <c r="F474" s="31"/>
      <c r="G474" s="31"/>
    </row>
    <row r="475" spans="1:7">
      <c r="A475" s="31"/>
      <c r="B475" s="31"/>
      <c r="C475" s="31"/>
      <c r="D475" s="31"/>
      <c r="E475" s="31"/>
      <c r="F475" s="31"/>
      <c r="G475" s="31"/>
    </row>
    <row r="476" spans="1:7">
      <c r="A476" s="31"/>
      <c r="B476" s="31"/>
      <c r="C476" s="31"/>
      <c r="D476" s="31"/>
      <c r="E476" s="31"/>
      <c r="F476" s="31"/>
      <c r="G476" s="31"/>
    </row>
    <row r="477" spans="1:7">
      <c r="A477" s="31"/>
      <c r="B477" s="31"/>
      <c r="C477" s="31"/>
      <c r="D477" s="31"/>
      <c r="E477" s="31"/>
      <c r="F477" s="31"/>
      <c r="G477" s="31"/>
    </row>
    <row r="478" spans="1:7">
      <c r="A478" s="31"/>
      <c r="B478" s="31"/>
      <c r="C478" s="31"/>
      <c r="D478" s="31"/>
      <c r="E478" s="31"/>
      <c r="F478" s="31"/>
      <c r="G478" s="31"/>
    </row>
    <row r="479" spans="1:7">
      <c r="A479" s="31"/>
      <c r="B479" s="31"/>
      <c r="C479" s="31"/>
      <c r="D479" s="31"/>
      <c r="E479" s="31"/>
      <c r="F479" s="31"/>
      <c r="G479" s="31"/>
    </row>
    <row r="480" spans="1:7">
      <c r="A480" s="31"/>
      <c r="B480" s="31"/>
      <c r="C480" s="31"/>
      <c r="D480" s="31"/>
      <c r="E480" s="31"/>
      <c r="F480" s="31"/>
      <c r="G480" s="31"/>
    </row>
    <row r="481" spans="1:7">
      <c r="A481" s="31"/>
      <c r="B481" s="31"/>
      <c r="C481" s="31"/>
      <c r="D481" s="31"/>
      <c r="E481" s="31"/>
      <c r="F481" s="31"/>
      <c r="G481" s="31"/>
    </row>
    <row r="482" spans="1:7">
      <c r="A482" s="31"/>
      <c r="B482" s="31"/>
      <c r="C482" s="31"/>
      <c r="D482" s="31"/>
      <c r="E482" s="31"/>
      <c r="F482" s="31"/>
      <c r="G482" s="31"/>
    </row>
    <row r="483" spans="1:7">
      <c r="A483" s="31"/>
      <c r="B483" s="31"/>
      <c r="C483" s="31"/>
      <c r="D483" s="31"/>
      <c r="E483" s="31"/>
      <c r="F483" s="31"/>
      <c r="G483" s="31"/>
    </row>
    <row r="484" spans="1:7">
      <c r="A484" s="31"/>
      <c r="B484" s="31"/>
      <c r="C484" s="31"/>
      <c r="D484" s="31"/>
      <c r="E484" s="31"/>
      <c r="F484" s="31"/>
      <c r="G484" s="31"/>
    </row>
    <row r="485" spans="1:7">
      <c r="A485" s="31"/>
      <c r="B485" s="31"/>
      <c r="C485" s="31"/>
      <c r="D485" s="31"/>
      <c r="E485" s="31"/>
      <c r="F485" s="31"/>
      <c r="G485" s="31"/>
    </row>
    <row r="486" spans="1:7">
      <c r="A486" s="31"/>
      <c r="B486" s="31"/>
      <c r="C486" s="31"/>
      <c r="D486" s="31"/>
      <c r="E486" s="31"/>
      <c r="F486" s="31"/>
      <c r="G486" s="31"/>
    </row>
    <row r="487" spans="1:7">
      <c r="A487" s="31"/>
      <c r="B487" s="31"/>
      <c r="C487" s="31"/>
      <c r="D487" s="31"/>
      <c r="E487" s="31"/>
      <c r="F487" s="31"/>
      <c r="G487" s="31"/>
    </row>
    <row r="488" spans="1:7">
      <c r="A488" s="31"/>
      <c r="B488" s="31"/>
      <c r="C488" s="31"/>
      <c r="D488" s="31"/>
      <c r="E488" s="31"/>
      <c r="F488" s="31"/>
      <c r="G488" s="31"/>
    </row>
    <row r="489" spans="1:7">
      <c r="A489" s="31"/>
      <c r="B489" s="31"/>
      <c r="C489" s="31"/>
      <c r="D489" s="31"/>
      <c r="E489" s="31"/>
      <c r="F489" s="31"/>
      <c r="G489" s="31"/>
    </row>
    <row r="490" spans="1:7">
      <c r="A490" s="31"/>
      <c r="B490" s="31"/>
      <c r="C490" s="31"/>
      <c r="D490" s="31"/>
      <c r="E490" s="31"/>
      <c r="F490" s="31"/>
      <c r="G490" s="31"/>
    </row>
    <row r="491" spans="1:7">
      <c r="A491" s="31"/>
      <c r="B491" s="31"/>
      <c r="C491" s="31"/>
      <c r="D491" s="31"/>
      <c r="E491" s="31"/>
      <c r="F491" s="31"/>
      <c r="G491" s="31"/>
    </row>
    <row r="492" spans="1:7">
      <c r="A492" s="31"/>
      <c r="B492" s="31"/>
      <c r="C492" s="31"/>
      <c r="D492" s="31"/>
      <c r="E492" s="31"/>
      <c r="F492" s="31"/>
      <c r="G492" s="31"/>
    </row>
    <row r="493" spans="1:7">
      <c r="A493" s="31"/>
      <c r="B493" s="31"/>
      <c r="C493" s="31"/>
      <c r="D493" s="31"/>
      <c r="E493" s="31"/>
      <c r="F493" s="31"/>
      <c r="G493" s="31"/>
    </row>
    <row r="494" spans="1:7">
      <c r="A494" s="31"/>
      <c r="B494" s="31"/>
      <c r="C494" s="31"/>
      <c r="D494" s="31"/>
      <c r="E494" s="31"/>
      <c r="F494" s="31"/>
      <c r="G494" s="31"/>
    </row>
    <row r="495" spans="1:7">
      <c r="A495" s="31"/>
      <c r="B495" s="31"/>
      <c r="C495" s="31"/>
      <c r="D495" s="31"/>
      <c r="E495" s="31"/>
      <c r="F495" s="31"/>
      <c r="G495" s="31"/>
    </row>
    <row r="496" spans="1:7">
      <c r="A496" s="31"/>
      <c r="B496" s="31"/>
      <c r="C496" s="31"/>
      <c r="D496" s="31"/>
      <c r="E496" s="31"/>
      <c r="F496" s="31"/>
      <c r="G496" s="31"/>
    </row>
    <row r="497" spans="1:7">
      <c r="A497" s="31"/>
      <c r="B497" s="31"/>
      <c r="C497" s="31"/>
      <c r="D497" s="31"/>
      <c r="E497" s="31"/>
      <c r="F497" s="31"/>
      <c r="G497" s="31"/>
    </row>
    <row r="498" spans="1:7">
      <c r="A498" s="31"/>
      <c r="B498" s="31"/>
      <c r="C498" s="31"/>
      <c r="D498" s="31"/>
      <c r="E498" s="31"/>
      <c r="F498" s="31"/>
      <c r="G498" s="31"/>
    </row>
    <row r="499" spans="1:7">
      <c r="A499" s="31"/>
      <c r="B499" s="31"/>
      <c r="C499" s="31"/>
      <c r="D499" s="31"/>
      <c r="E499" s="31"/>
      <c r="F499" s="31"/>
      <c r="G499" s="31"/>
    </row>
    <row r="500" spans="1:7">
      <c r="A500" s="31"/>
      <c r="B500" s="31"/>
      <c r="C500" s="31"/>
      <c r="D500" s="31"/>
      <c r="E500" s="31"/>
      <c r="F500" s="31"/>
      <c r="G500" s="31"/>
    </row>
    <row r="501" spans="1:7">
      <c r="A501" s="31"/>
      <c r="B501" s="31"/>
      <c r="C501" s="31"/>
      <c r="D501" s="31"/>
      <c r="E501" s="31"/>
      <c r="F501" s="31"/>
      <c r="G501" s="31"/>
    </row>
    <row r="502" spans="1:7">
      <c r="A502" s="31"/>
      <c r="B502" s="31"/>
      <c r="C502" s="31"/>
      <c r="D502" s="31"/>
      <c r="E502" s="31"/>
      <c r="F502" s="31"/>
      <c r="G502" s="31"/>
    </row>
    <row r="503" spans="1:7">
      <c r="A503" s="31"/>
      <c r="B503" s="31"/>
      <c r="C503" s="31"/>
      <c r="D503" s="31"/>
      <c r="E503" s="31"/>
      <c r="F503" s="31"/>
      <c r="G503" s="31"/>
    </row>
    <row r="504" spans="1:7">
      <c r="A504" s="31"/>
      <c r="B504" s="31"/>
      <c r="C504" s="31"/>
      <c r="D504" s="31"/>
      <c r="E504" s="31"/>
      <c r="F504" s="31"/>
      <c r="G504" s="31"/>
    </row>
    <row r="505" spans="1:7">
      <c r="A505" s="31"/>
      <c r="B505" s="31"/>
      <c r="C505" s="31"/>
      <c r="D505" s="31"/>
      <c r="E505" s="31"/>
      <c r="F505" s="31"/>
      <c r="G505" s="31"/>
    </row>
    <row r="506" spans="1:7">
      <c r="A506" s="31"/>
      <c r="B506" s="31"/>
      <c r="C506" s="31"/>
      <c r="D506" s="31"/>
      <c r="E506" s="31"/>
      <c r="F506" s="31"/>
      <c r="G506" s="31"/>
    </row>
    <row r="507" spans="1:7">
      <c r="A507" s="31"/>
      <c r="B507" s="31"/>
      <c r="C507" s="31"/>
      <c r="D507" s="31"/>
      <c r="E507" s="31"/>
      <c r="F507" s="31"/>
      <c r="G507" s="31"/>
    </row>
    <row r="508" spans="1:7">
      <c r="A508" s="31"/>
      <c r="B508" s="31"/>
      <c r="C508" s="31"/>
      <c r="D508" s="31"/>
      <c r="E508" s="31"/>
      <c r="F508" s="31"/>
      <c r="G508" s="31"/>
    </row>
    <row r="509" spans="1:7">
      <c r="A509" s="31"/>
      <c r="B509" s="31"/>
      <c r="C509" s="31"/>
      <c r="D509" s="31"/>
      <c r="E509" s="31"/>
      <c r="F509" s="31"/>
      <c r="G509" s="31"/>
    </row>
    <row r="510" spans="1:7">
      <c r="A510" s="31"/>
      <c r="B510" s="31"/>
      <c r="C510" s="31"/>
      <c r="D510" s="31"/>
      <c r="E510" s="31"/>
      <c r="F510" s="31"/>
      <c r="G510" s="31"/>
    </row>
    <row r="511" spans="1:7">
      <c r="A511" s="31"/>
      <c r="B511" s="31"/>
      <c r="C511" s="31"/>
      <c r="D511" s="31"/>
      <c r="E511" s="31"/>
      <c r="F511" s="31"/>
      <c r="G511" s="31"/>
    </row>
    <row r="512" spans="1:7">
      <c r="A512" s="31"/>
      <c r="B512" s="31"/>
      <c r="C512" s="31"/>
      <c r="D512" s="31"/>
      <c r="E512" s="31"/>
      <c r="F512" s="31"/>
      <c r="G512" s="31"/>
    </row>
    <row r="513" spans="1:7">
      <c r="A513" s="31"/>
      <c r="B513" s="31"/>
      <c r="C513" s="31"/>
      <c r="D513" s="31"/>
      <c r="E513" s="31"/>
      <c r="F513" s="31"/>
      <c r="G513" s="31"/>
    </row>
    <row r="514" spans="1:7">
      <c r="A514" s="31"/>
      <c r="B514" s="31"/>
      <c r="C514" s="31"/>
      <c r="D514" s="31"/>
      <c r="E514" s="31"/>
      <c r="F514" s="31"/>
      <c r="G514" s="31"/>
    </row>
    <row r="515" spans="1:7">
      <c r="A515" s="31"/>
      <c r="B515" s="31"/>
      <c r="C515" s="31"/>
      <c r="D515" s="31"/>
      <c r="E515" s="31"/>
      <c r="F515" s="31"/>
      <c r="G515" s="31"/>
    </row>
    <row r="516" spans="1:7">
      <c r="A516" s="31"/>
      <c r="B516" s="31"/>
      <c r="C516" s="31"/>
      <c r="D516" s="31"/>
      <c r="E516" s="31"/>
      <c r="F516" s="31"/>
      <c r="G516" s="31"/>
    </row>
    <row r="517" spans="1:7">
      <c r="A517" s="31"/>
      <c r="B517" s="31"/>
      <c r="C517" s="31"/>
      <c r="D517" s="31"/>
      <c r="E517" s="31"/>
      <c r="F517" s="31"/>
      <c r="G517" s="31"/>
    </row>
    <row r="518" spans="1:7">
      <c r="A518" s="31"/>
      <c r="B518" s="31"/>
      <c r="C518" s="31"/>
      <c r="D518" s="31"/>
      <c r="E518" s="31"/>
      <c r="F518" s="31"/>
      <c r="G518" s="31"/>
    </row>
    <row r="519" spans="1:7">
      <c r="A519" s="31"/>
      <c r="B519" s="31"/>
      <c r="C519" s="31"/>
      <c r="D519" s="31"/>
      <c r="E519" s="31"/>
      <c r="F519" s="31"/>
      <c r="G519" s="31"/>
    </row>
    <row r="520" spans="1:7">
      <c r="A520" s="31"/>
      <c r="B520" s="31"/>
      <c r="C520" s="31"/>
      <c r="D520" s="31"/>
      <c r="E520" s="31"/>
      <c r="F520" s="31"/>
      <c r="G520" s="31"/>
    </row>
    <row r="521" spans="1:7">
      <c r="A521" s="31"/>
      <c r="B521" s="31"/>
      <c r="C521" s="31"/>
      <c r="D521" s="31"/>
      <c r="E521" s="31"/>
      <c r="F521" s="31"/>
      <c r="G521" s="31"/>
    </row>
    <row r="522" spans="1:7">
      <c r="A522" s="31"/>
      <c r="B522" s="31"/>
      <c r="C522" s="31"/>
      <c r="D522" s="31"/>
      <c r="E522" s="31"/>
      <c r="F522" s="31"/>
      <c r="G522" s="31"/>
    </row>
    <row r="523" spans="1:7">
      <c r="A523" s="31"/>
      <c r="B523" s="31"/>
      <c r="C523" s="31"/>
      <c r="D523" s="31"/>
      <c r="E523" s="31"/>
      <c r="F523" s="31"/>
      <c r="G523" s="31"/>
    </row>
    <row r="524" spans="1:7">
      <c r="A524" s="31"/>
      <c r="B524" s="31"/>
      <c r="C524" s="31"/>
      <c r="D524" s="31"/>
      <c r="E524" s="31"/>
      <c r="F524" s="31"/>
      <c r="G524" s="31"/>
    </row>
    <row r="525" spans="1:7">
      <c r="A525" s="31"/>
      <c r="B525" s="31"/>
      <c r="C525" s="31"/>
      <c r="D525" s="31"/>
      <c r="E525" s="31"/>
      <c r="F525" s="31"/>
      <c r="G525" s="31"/>
    </row>
    <row r="526" spans="1:7">
      <c r="A526" s="31"/>
      <c r="B526" s="31"/>
      <c r="C526" s="31"/>
      <c r="D526" s="31"/>
      <c r="E526" s="31"/>
      <c r="F526" s="31"/>
      <c r="G526" s="31"/>
    </row>
    <row r="527" spans="1:7">
      <c r="A527" s="31"/>
      <c r="B527" s="31"/>
      <c r="C527" s="31"/>
      <c r="D527" s="31"/>
      <c r="E527" s="31"/>
      <c r="F527" s="31"/>
      <c r="G527" s="31"/>
    </row>
    <row r="528" spans="1:7">
      <c r="A528" s="31"/>
      <c r="B528" s="31"/>
      <c r="C528" s="31"/>
      <c r="D528" s="31"/>
      <c r="E528" s="31"/>
      <c r="F528" s="31"/>
      <c r="G528" s="31"/>
    </row>
    <row r="529" spans="1:7">
      <c r="A529" s="31"/>
      <c r="B529" s="31"/>
      <c r="C529" s="31"/>
      <c r="D529" s="31"/>
      <c r="E529" s="31"/>
      <c r="F529" s="31"/>
      <c r="G529" s="31"/>
    </row>
    <row r="530" spans="1:7">
      <c r="A530" s="31"/>
      <c r="B530" s="31"/>
      <c r="C530" s="31"/>
      <c r="D530" s="31"/>
      <c r="E530" s="31"/>
      <c r="F530" s="31"/>
      <c r="G530" s="31"/>
    </row>
    <row r="531" spans="1:7">
      <c r="A531" s="31"/>
      <c r="B531" s="31"/>
      <c r="C531" s="31"/>
      <c r="D531" s="31"/>
      <c r="E531" s="31"/>
      <c r="F531" s="31"/>
      <c r="G531" s="31"/>
    </row>
    <row r="532" spans="1:7">
      <c r="A532" s="31"/>
      <c r="B532" s="31"/>
      <c r="C532" s="31"/>
      <c r="D532" s="31"/>
      <c r="E532" s="31"/>
      <c r="F532" s="31"/>
      <c r="G532" s="31"/>
    </row>
    <row r="533" spans="1:7">
      <c r="A533" s="31"/>
      <c r="B533" s="31"/>
      <c r="C533" s="31"/>
      <c r="D533" s="31"/>
      <c r="E533" s="31"/>
      <c r="F533" s="31"/>
      <c r="G533" s="31"/>
    </row>
    <row r="534" spans="1:7">
      <c r="A534" s="31"/>
      <c r="B534" s="31"/>
      <c r="C534" s="31"/>
      <c r="D534" s="31"/>
      <c r="E534" s="31"/>
      <c r="F534" s="31"/>
      <c r="G534" s="31"/>
    </row>
    <row r="535" spans="1:7">
      <c r="A535" s="31"/>
      <c r="B535" s="31"/>
      <c r="C535" s="31"/>
      <c r="D535" s="31"/>
      <c r="E535" s="31"/>
      <c r="F535" s="31"/>
      <c r="G535" s="31"/>
    </row>
    <row r="536" spans="1:7">
      <c r="A536" s="31"/>
      <c r="B536" s="31"/>
      <c r="C536" s="31"/>
      <c r="D536" s="31"/>
      <c r="E536" s="31"/>
      <c r="F536" s="31"/>
      <c r="G536" s="31"/>
    </row>
    <row r="537" spans="1:7">
      <c r="A537" s="31"/>
      <c r="B537" s="31"/>
      <c r="C537" s="31"/>
      <c r="D537" s="31"/>
      <c r="E537" s="31"/>
      <c r="F537" s="31"/>
      <c r="G537" s="31"/>
    </row>
    <row r="538" spans="1:7">
      <c r="A538" s="31"/>
      <c r="B538" s="31"/>
      <c r="C538" s="31"/>
      <c r="D538" s="31"/>
      <c r="E538" s="31"/>
      <c r="F538" s="31"/>
      <c r="G538" s="31"/>
    </row>
    <row r="539" spans="1:7">
      <c r="A539" s="31"/>
      <c r="B539" s="31"/>
      <c r="C539" s="31"/>
      <c r="D539" s="31"/>
      <c r="E539" s="31"/>
      <c r="F539" s="31"/>
      <c r="G539" s="31"/>
    </row>
    <row r="540" spans="1:7">
      <c r="A540" s="31"/>
      <c r="B540" s="31"/>
      <c r="C540" s="31"/>
      <c r="D540" s="31"/>
      <c r="E540" s="31"/>
      <c r="F540" s="31"/>
      <c r="G540" s="31"/>
    </row>
    <row r="541" spans="1:7">
      <c r="A541" s="31"/>
      <c r="B541" s="31"/>
      <c r="C541" s="31"/>
      <c r="D541" s="31"/>
      <c r="E541" s="31"/>
      <c r="F541" s="31"/>
      <c r="G541" s="31"/>
    </row>
    <row r="542" spans="1:7">
      <c r="A542" s="31"/>
      <c r="B542" s="31"/>
      <c r="C542" s="31"/>
      <c r="D542" s="31"/>
      <c r="E542" s="31"/>
      <c r="F542" s="31"/>
      <c r="G542" s="31"/>
    </row>
    <row r="543" spans="1:7">
      <c r="A543" s="31"/>
      <c r="B543" s="31"/>
      <c r="C543" s="31"/>
      <c r="D543" s="31"/>
      <c r="E543" s="31"/>
      <c r="F543" s="31"/>
      <c r="G543" s="31"/>
    </row>
    <row r="544" spans="1:7">
      <c r="A544" s="31"/>
      <c r="B544" s="31"/>
      <c r="C544" s="31"/>
      <c r="D544" s="31"/>
      <c r="E544" s="31"/>
      <c r="F544" s="31"/>
      <c r="G544" s="31"/>
    </row>
    <row r="545" spans="1:7">
      <c r="A545" s="31"/>
      <c r="B545" s="31"/>
      <c r="C545" s="31"/>
      <c r="D545" s="31"/>
      <c r="E545" s="31"/>
      <c r="F545" s="31"/>
      <c r="G545" s="31"/>
    </row>
    <row r="546" spans="1:7">
      <c r="A546" s="31"/>
      <c r="B546" s="31"/>
      <c r="C546" s="31"/>
      <c r="D546" s="31"/>
      <c r="E546" s="31"/>
      <c r="F546" s="31"/>
      <c r="G546" s="31"/>
    </row>
    <row r="547" spans="1:7">
      <c r="A547" s="31"/>
      <c r="B547" s="31"/>
      <c r="C547" s="31"/>
      <c r="D547" s="31"/>
      <c r="E547" s="31"/>
      <c r="F547" s="31"/>
      <c r="G547" s="31"/>
    </row>
    <row r="548" spans="1:7">
      <c r="A548" s="31"/>
      <c r="B548" s="31"/>
      <c r="C548" s="31"/>
      <c r="D548" s="31"/>
      <c r="E548" s="31"/>
      <c r="F548" s="31"/>
      <c r="G548" s="31"/>
    </row>
    <row r="549" spans="1:7">
      <c r="A549" s="31"/>
      <c r="B549" s="31"/>
      <c r="C549" s="31"/>
      <c r="D549" s="31"/>
      <c r="E549" s="31"/>
      <c r="F549" s="31"/>
      <c r="G549" s="31"/>
    </row>
    <row r="550" spans="1:7">
      <c r="A550" s="31"/>
      <c r="B550" s="31"/>
      <c r="C550" s="31"/>
      <c r="D550" s="31"/>
      <c r="E550" s="31"/>
      <c r="F550" s="31"/>
      <c r="G550" s="31"/>
    </row>
    <row r="551" spans="1:7">
      <c r="A551" s="31"/>
      <c r="B551" s="31"/>
      <c r="C551" s="31"/>
      <c r="D551" s="31"/>
      <c r="E551" s="31"/>
      <c r="F551" s="31"/>
      <c r="G551" s="31"/>
    </row>
    <row r="552" spans="1:7">
      <c r="A552" s="31"/>
      <c r="B552" s="31"/>
      <c r="C552" s="31"/>
      <c r="D552" s="31"/>
      <c r="E552" s="31"/>
      <c r="F552" s="31"/>
      <c r="G552" s="31"/>
    </row>
    <row r="553" spans="1:7">
      <c r="A553" s="31"/>
      <c r="B553" s="31"/>
      <c r="C553" s="31"/>
      <c r="D553" s="31"/>
      <c r="E553" s="31"/>
      <c r="F553" s="31"/>
      <c r="G553" s="31"/>
    </row>
    <row r="554" spans="1:7">
      <c r="A554" s="31"/>
      <c r="B554" s="31"/>
      <c r="C554" s="31"/>
      <c r="D554" s="31"/>
      <c r="E554" s="31"/>
      <c r="F554" s="31"/>
      <c r="G554" s="31"/>
    </row>
    <row r="555" spans="1:7">
      <c r="A555" s="31"/>
      <c r="B555" s="31"/>
      <c r="C555" s="31"/>
      <c r="D555" s="31"/>
      <c r="E555" s="31"/>
      <c r="F555" s="31"/>
      <c r="G555" s="31"/>
    </row>
    <row r="556" spans="1:7">
      <c r="A556" s="31"/>
      <c r="B556" s="31"/>
      <c r="C556" s="31"/>
      <c r="D556" s="31"/>
      <c r="E556" s="31"/>
      <c r="F556" s="31"/>
      <c r="G556" s="31"/>
    </row>
    <row r="557" spans="1:7">
      <c r="A557" s="31"/>
      <c r="B557" s="31"/>
      <c r="C557" s="31"/>
      <c r="D557" s="31"/>
      <c r="E557" s="31"/>
      <c r="F557" s="31"/>
      <c r="G557" s="31"/>
    </row>
    <row r="558" spans="1:7">
      <c r="A558" s="31"/>
      <c r="B558" s="31"/>
      <c r="C558" s="31"/>
      <c r="D558" s="31"/>
      <c r="E558" s="31"/>
      <c r="F558" s="31"/>
      <c r="G558" s="31"/>
    </row>
    <row r="559" spans="1:7">
      <c r="A559" s="31"/>
      <c r="B559" s="31"/>
      <c r="C559" s="31"/>
      <c r="D559" s="31"/>
      <c r="E559" s="31"/>
      <c r="F559" s="31"/>
      <c r="G559" s="31"/>
    </row>
    <row r="560" spans="1:7">
      <c r="A560" s="31"/>
      <c r="B560" s="31"/>
      <c r="C560" s="31"/>
      <c r="D560" s="31"/>
      <c r="E560" s="31"/>
      <c r="F560" s="31"/>
      <c r="G560" s="31"/>
    </row>
    <row r="561" spans="1:7">
      <c r="A561" s="31"/>
      <c r="B561" s="31"/>
      <c r="C561" s="31"/>
      <c r="D561" s="31"/>
      <c r="E561" s="31"/>
      <c r="F561" s="31"/>
      <c r="G561" s="31"/>
    </row>
    <row r="562" spans="1:7">
      <c r="A562" s="31"/>
      <c r="B562" s="31"/>
      <c r="C562" s="31"/>
      <c r="D562" s="31"/>
      <c r="E562" s="31"/>
      <c r="F562" s="31"/>
      <c r="G562" s="31"/>
    </row>
    <row r="563" spans="1:7">
      <c r="A563" s="31"/>
      <c r="B563" s="31"/>
      <c r="C563" s="31"/>
      <c r="D563" s="31"/>
      <c r="E563" s="31"/>
      <c r="F563" s="31"/>
      <c r="G563" s="31"/>
    </row>
    <row r="564" spans="1:7">
      <c r="A564" s="31"/>
      <c r="B564" s="31"/>
      <c r="C564" s="31"/>
      <c r="D564" s="31"/>
      <c r="E564" s="31"/>
      <c r="F564" s="31"/>
      <c r="G564" s="31"/>
    </row>
    <row r="565" spans="1:7">
      <c r="A565" s="31"/>
      <c r="B565" s="31"/>
      <c r="C565" s="31"/>
      <c r="D565" s="31"/>
      <c r="E565" s="31"/>
      <c r="F565" s="31"/>
      <c r="G565" s="31"/>
    </row>
    <row r="566" spans="1:7">
      <c r="A566" s="31"/>
      <c r="B566" s="31"/>
      <c r="C566" s="31"/>
      <c r="D566" s="31"/>
      <c r="E566" s="31"/>
      <c r="F566" s="31"/>
      <c r="G566" s="31"/>
    </row>
    <row r="567" spans="1:7">
      <c r="A567" s="31"/>
      <c r="B567" s="31"/>
      <c r="C567" s="31"/>
      <c r="D567" s="31"/>
      <c r="E567" s="31"/>
      <c r="F567" s="31"/>
      <c r="G567" s="31"/>
    </row>
    <row r="568" spans="1:7">
      <c r="A568" s="31"/>
      <c r="B568" s="31"/>
      <c r="C568" s="31"/>
      <c r="D568" s="31"/>
      <c r="E568" s="31"/>
      <c r="F568" s="31"/>
      <c r="G568" s="31"/>
    </row>
    <row r="569" spans="1:7">
      <c r="A569" s="31"/>
      <c r="B569" s="31"/>
      <c r="C569" s="31"/>
      <c r="D569" s="31"/>
      <c r="E569" s="31"/>
      <c r="F569" s="31"/>
      <c r="G569" s="31"/>
    </row>
    <row r="570" spans="1:7">
      <c r="A570" s="31"/>
      <c r="B570" s="31"/>
      <c r="C570" s="31"/>
      <c r="D570" s="31"/>
      <c r="E570" s="31"/>
      <c r="F570" s="31"/>
      <c r="G570" s="31"/>
    </row>
    <row r="571" spans="1:7">
      <c r="A571" s="31"/>
      <c r="B571" s="31"/>
      <c r="C571" s="31"/>
      <c r="D571" s="31"/>
      <c r="E571" s="31"/>
      <c r="F571" s="31"/>
      <c r="G571" s="31"/>
    </row>
    <row r="572" spans="1:7">
      <c r="A572" s="31"/>
      <c r="B572" s="31"/>
      <c r="C572" s="31"/>
      <c r="D572" s="31"/>
      <c r="E572" s="31"/>
      <c r="F572" s="31"/>
      <c r="G572" s="31"/>
    </row>
    <row r="573" spans="1:7">
      <c r="A573" s="31"/>
      <c r="B573" s="31"/>
      <c r="C573" s="31"/>
      <c r="D573" s="31"/>
      <c r="E573" s="31"/>
      <c r="F573" s="31"/>
      <c r="G573" s="31"/>
    </row>
    <row r="574" spans="1:7">
      <c r="A574" s="31"/>
      <c r="B574" s="31"/>
      <c r="C574" s="31"/>
      <c r="D574" s="31"/>
      <c r="E574" s="31"/>
      <c r="F574" s="31"/>
      <c r="G574" s="31"/>
    </row>
    <row r="575" spans="1:7">
      <c r="A575" s="31"/>
      <c r="B575" s="31"/>
      <c r="C575" s="31"/>
      <c r="D575" s="31"/>
      <c r="E575" s="31"/>
      <c r="F575" s="31"/>
      <c r="G575" s="31"/>
    </row>
    <row r="576" spans="1:7">
      <c r="A576" s="31"/>
      <c r="B576" s="31"/>
      <c r="C576" s="31"/>
      <c r="D576" s="31"/>
      <c r="E576" s="31"/>
      <c r="F576" s="31"/>
      <c r="G576" s="31"/>
    </row>
    <row r="577" spans="1:7">
      <c r="A577" s="31"/>
      <c r="B577" s="31"/>
      <c r="C577" s="31"/>
      <c r="D577" s="31"/>
      <c r="E577" s="31"/>
      <c r="F577" s="31"/>
      <c r="G577" s="31"/>
    </row>
    <row r="578" spans="1:7">
      <c r="A578" s="31"/>
      <c r="B578" s="31"/>
      <c r="C578" s="31"/>
      <c r="D578" s="31"/>
      <c r="E578" s="31"/>
      <c r="F578" s="31"/>
      <c r="G578" s="31"/>
    </row>
    <row r="579" spans="1:7">
      <c r="A579" s="31"/>
      <c r="B579" s="31"/>
      <c r="C579" s="31"/>
      <c r="D579" s="31"/>
      <c r="E579" s="31"/>
      <c r="F579" s="31"/>
      <c r="G579" s="31"/>
    </row>
    <row r="580" spans="1:7">
      <c r="A580" s="31"/>
      <c r="B580" s="31"/>
      <c r="C580" s="31"/>
      <c r="D580" s="31"/>
      <c r="E580" s="31"/>
      <c r="F580" s="31"/>
      <c r="G580" s="31"/>
    </row>
    <row r="581" spans="1:7">
      <c r="A581" s="31"/>
      <c r="B581" s="31"/>
      <c r="C581" s="31"/>
      <c r="D581" s="31"/>
      <c r="E581" s="31"/>
      <c r="F581" s="31"/>
      <c r="G581" s="31"/>
    </row>
    <row r="582" spans="1:7">
      <c r="A582" s="31"/>
      <c r="B582" s="31"/>
      <c r="C582" s="31"/>
      <c r="D582" s="31"/>
      <c r="E582" s="31"/>
      <c r="F582" s="31"/>
      <c r="G582" s="31"/>
    </row>
    <row r="583" spans="1:7">
      <c r="A583" s="31"/>
      <c r="B583" s="31"/>
      <c r="C583" s="31"/>
      <c r="D583" s="31"/>
      <c r="E583" s="31"/>
      <c r="F583" s="31"/>
      <c r="G583" s="31"/>
    </row>
    <row r="584" spans="1:7">
      <c r="A584" s="31"/>
      <c r="B584" s="31"/>
      <c r="C584" s="31"/>
      <c r="D584" s="31"/>
      <c r="E584" s="31"/>
      <c r="F584" s="31"/>
      <c r="G584" s="31"/>
    </row>
    <row r="585" spans="1:7">
      <c r="A585" s="31"/>
      <c r="B585" s="31"/>
      <c r="C585" s="31"/>
      <c r="D585" s="31"/>
      <c r="E585" s="31"/>
      <c r="F585" s="31"/>
      <c r="G585" s="31"/>
    </row>
    <row r="586" spans="1:7">
      <c r="A586" s="31"/>
      <c r="B586" s="31"/>
      <c r="C586" s="31"/>
      <c r="D586" s="31"/>
      <c r="E586" s="31"/>
      <c r="F586" s="31"/>
      <c r="G586" s="31"/>
    </row>
    <row r="587" spans="1:7">
      <c r="A587" s="31"/>
      <c r="B587" s="31"/>
      <c r="C587" s="31"/>
      <c r="D587" s="31"/>
      <c r="E587" s="31"/>
      <c r="F587" s="31"/>
      <c r="G587" s="31"/>
    </row>
    <row r="588" spans="1:7">
      <c r="A588" s="31"/>
      <c r="B588" s="31"/>
      <c r="C588" s="31"/>
      <c r="D588" s="31"/>
      <c r="E588" s="31"/>
      <c r="F588" s="31"/>
      <c r="G588" s="31"/>
    </row>
    <row r="589" spans="1:7">
      <c r="A589" s="31"/>
      <c r="B589" s="31"/>
      <c r="C589" s="31"/>
      <c r="D589" s="31"/>
      <c r="E589" s="31"/>
      <c r="F589" s="31"/>
      <c r="G589" s="31"/>
    </row>
    <row r="590" spans="1:7">
      <c r="A590" s="31"/>
      <c r="B590" s="31"/>
      <c r="C590" s="31"/>
      <c r="D590" s="31"/>
      <c r="E590" s="31"/>
      <c r="F590" s="31"/>
      <c r="G590" s="31"/>
    </row>
    <row r="591" spans="1:7">
      <c r="A591" s="31"/>
      <c r="B591" s="31"/>
      <c r="C591" s="31"/>
      <c r="D591" s="31"/>
      <c r="E591" s="31"/>
      <c r="F591" s="31"/>
      <c r="G591" s="31"/>
    </row>
    <row r="592" spans="1:7">
      <c r="A592" s="31"/>
      <c r="B592" s="31"/>
      <c r="C592" s="31"/>
      <c r="D592" s="31"/>
      <c r="E592" s="31"/>
      <c r="F592" s="31"/>
      <c r="G592" s="31"/>
    </row>
    <row r="593" spans="1:7">
      <c r="A593" s="31"/>
      <c r="B593" s="31"/>
      <c r="C593" s="31"/>
      <c r="D593" s="31"/>
      <c r="E593" s="31"/>
      <c r="F593" s="31"/>
      <c r="G593" s="31"/>
    </row>
    <row r="594" spans="1:7">
      <c r="A594" s="31"/>
      <c r="B594" s="31"/>
      <c r="C594" s="31"/>
      <c r="D594" s="31"/>
      <c r="E594" s="31"/>
      <c r="F594" s="31"/>
      <c r="G594" s="31"/>
    </row>
    <row r="595" spans="1:7">
      <c r="A595" s="31"/>
      <c r="B595" s="31"/>
      <c r="C595" s="31"/>
      <c r="D595" s="31"/>
      <c r="E595" s="31"/>
      <c r="F595" s="31"/>
      <c r="G595" s="31"/>
    </row>
    <row r="596" spans="1:7">
      <c r="A596" s="31"/>
      <c r="B596" s="31"/>
      <c r="C596" s="31"/>
      <c r="D596" s="31"/>
      <c r="E596" s="31"/>
      <c r="F596" s="31"/>
      <c r="G596" s="31"/>
    </row>
    <row r="597" spans="1:7">
      <c r="A597" s="31"/>
      <c r="B597" s="31"/>
      <c r="C597" s="31"/>
      <c r="D597" s="31"/>
      <c r="E597" s="31"/>
      <c r="F597" s="31"/>
      <c r="G597" s="31"/>
    </row>
    <row r="598" spans="1:7">
      <c r="A598" s="31"/>
      <c r="B598" s="31"/>
      <c r="C598" s="31"/>
      <c r="D598" s="31"/>
      <c r="E598" s="31"/>
      <c r="F598" s="31"/>
      <c r="G598" s="31"/>
    </row>
    <row r="599" spans="1:7">
      <c r="A599" s="31"/>
      <c r="B599" s="31"/>
      <c r="C599" s="31"/>
      <c r="D599" s="31"/>
      <c r="E599" s="31"/>
      <c r="F599" s="31"/>
      <c r="G599" s="31"/>
    </row>
    <row r="600" spans="1:7">
      <c r="A600" s="31"/>
      <c r="B600" s="31"/>
      <c r="C600" s="31"/>
      <c r="D600" s="31"/>
      <c r="E600" s="31"/>
      <c r="F600" s="31"/>
      <c r="G600" s="31"/>
    </row>
    <row r="601" spans="1:7">
      <c r="A601" s="31"/>
      <c r="B601" s="31"/>
      <c r="C601" s="31"/>
      <c r="D601" s="31"/>
      <c r="E601" s="31"/>
      <c r="F601" s="31"/>
      <c r="G601" s="31"/>
    </row>
    <row r="602" spans="1:7">
      <c r="A602" s="31"/>
      <c r="B602" s="31"/>
      <c r="C602" s="31"/>
      <c r="D602" s="31"/>
      <c r="E602" s="31"/>
      <c r="F602" s="31"/>
      <c r="G602" s="31"/>
    </row>
    <row r="603" spans="1:7">
      <c r="A603" s="31"/>
      <c r="B603" s="31"/>
      <c r="C603" s="31"/>
      <c r="D603" s="31"/>
      <c r="E603" s="31"/>
      <c r="F603" s="31"/>
      <c r="G603" s="31"/>
    </row>
    <row r="604" spans="1:7">
      <c r="A604" s="31"/>
      <c r="B604" s="31"/>
      <c r="C604" s="31"/>
      <c r="D604" s="31"/>
      <c r="E604" s="31"/>
      <c r="F604" s="31"/>
      <c r="G604" s="31"/>
    </row>
    <row r="605" spans="1:7">
      <c r="A605" s="31"/>
      <c r="B605" s="31"/>
      <c r="C605" s="31"/>
      <c r="D605" s="31"/>
      <c r="E605" s="31"/>
      <c r="F605" s="31"/>
      <c r="G605" s="31"/>
    </row>
    <row r="606" spans="1:7">
      <c r="A606" s="31"/>
      <c r="B606" s="31"/>
      <c r="C606" s="31"/>
      <c r="D606" s="31"/>
      <c r="E606" s="31"/>
      <c r="F606" s="31"/>
      <c r="G606" s="31"/>
    </row>
    <row r="607" spans="1:7">
      <c r="A607" s="31"/>
      <c r="B607" s="31"/>
      <c r="C607" s="31"/>
      <c r="D607" s="31"/>
      <c r="E607" s="31"/>
      <c r="F607" s="31"/>
      <c r="G607" s="31"/>
    </row>
    <row r="608" spans="1:7">
      <c r="A608" s="31"/>
      <c r="B608" s="31"/>
      <c r="C608" s="31"/>
      <c r="D608" s="31"/>
      <c r="E608" s="31"/>
      <c r="F608" s="31"/>
      <c r="G608" s="31"/>
    </row>
    <row r="609" spans="1:7">
      <c r="A609" s="31"/>
      <c r="B609" s="31"/>
      <c r="C609" s="31"/>
      <c r="D609" s="31"/>
      <c r="E609" s="31"/>
      <c r="F609" s="31"/>
      <c r="G609" s="31"/>
    </row>
    <row r="610" spans="1:7">
      <c r="A610" s="31"/>
      <c r="B610" s="31"/>
      <c r="C610" s="31"/>
      <c r="D610" s="31"/>
      <c r="E610" s="31"/>
      <c r="F610" s="31"/>
      <c r="G610" s="31"/>
    </row>
    <row r="611" spans="1:7">
      <c r="A611" s="31"/>
      <c r="B611" s="31"/>
      <c r="C611" s="31"/>
      <c r="D611" s="31"/>
      <c r="E611" s="31"/>
      <c r="F611" s="31"/>
      <c r="G611" s="31"/>
    </row>
    <row r="612" spans="1:7">
      <c r="A612" s="31"/>
      <c r="B612" s="31"/>
      <c r="C612" s="31"/>
      <c r="D612" s="31"/>
      <c r="E612" s="31"/>
      <c r="F612" s="31"/>
      <c r="G612" s="31"/>
    </row>
    <row r="613" spans="1:7">
      <c r="A613" s="31"/>
      <c r="B613" s="31"/>
      <c r="C613" s="31"/>
      <c r="D613" s="31"/>
      <c r="E613" s="31"/>
      <c r="F613" s="31"/>
      <c r="G613" s="31"/>
    </row>
    <row r="614" spans="1:7">
      <c r="A614" s="31"/>
      <c r="B614" s="31"/>
      <c r="C614" s="31"/>
      <c r="D614" s="31"/>
      <c r="E614" s="31"/>
      <c r="F614" s="31"/>
      <c r="G614" s="31"/>
    </row>
    <row r="615" spans="1:7">
      <c r="A615" s="31"/>
      <c r="B615" s="31"/>
      <c r="C615" s="31"/>
      <c r="D615" s="31"/>
      <c r="E615" s="31"/>
      <c r="F615" s="31"/>
      <c r="G615" s="31"/>
    </row>
    <row r="616" spans="1:7">
      <c r="A616" s="31"/>
      <c r="B616" s="31"/>
      <c r="C616" s="31"/>
      <c r="D616" s="31"/>
      <c r="E616" s="31"/>
      <c r="F616" s="31"/>
      <c r="G616" s="31"/>
    </row>
    <row r="617" spans="1:7">
      <c r="A617" s="31"/>
      <c r="B617" s="31"/>
      <c r="C617" s="31"/>
      <c r="D617" s="31"/>
      <c r="E617" s="31"/>
      <c r="F617" s="31"/>
      <c r="G617" s="31"/>
    </row>
    <row r="618" spans="1:7">
      <c r="A618" s="31"/>
      <c r="B618" s="31"/>
      <c r="C618" s="31"/>
      <c r="D618" s="31"/>
      <c r="E618" s="31"/>
      <c r="F618" s="31"/>
      <c r="G618" s="31"/>
    </row>
    <row r="619" spans="1:7">
      <c r="A619" s="31"/>
      <c r="B619" s="31"/>
      <c r="C619" s="31"/>
      <c r="D619" s="31"/>
      <c r="E619" s="31"/>
      <c r="F619" s="31"/>
      <c r="G619" s="31"/>
    </row>
    <row r="620" spans="1:7">
      <c r="A620" s="31"/>
      <c r="B620" s="31"/>
      <c r="C620" s="31"/>
      <c r="D620" s="31"/>
      <c r="E620" s="31"/>
      <c r="F620" s="31"/>
      <c r="G620" s="31"/>
    </row>
    <row r="621" spans="1:7">
      <c r="A621" s="31"/>
      <c r="B621" s="31"/>
      <c r="C621" s="31"/>
      <c r="D621" s="31"/>
      <c r="E621" s="31"/>
      <c r="F621" s="31"/>
      <c r="G621" s="31"/>
    </row>
    <row r="622" spans="1:7">
      <c r="A622" s="31"/>
      <c r="B622" s="31"/>
      <c r="C622" s="31"/>
      <c r="D622" s="31"/>
      <c r="E622" s="31"/>
      <c r="F622" s="31"/>
      <c r="G622" s="31"/>
    </row>
    <row r="623" spans="1:7">
      <c r="A623" s="31"/>
      <c r="B623" s="31"/>
      <c r="C623" s="31"/>
      <c r="D623" s="31"/>
      <c r="E623" s="31"/>
      <c r="F623" s="31"/>
      <c r="G623" s="31"/>
    </row>
    <row r="624" spans="1:7">
      <c r="A624" s="31"/>
      <c r="B624" s="31"/>
      <c r="C624" s="31"/>
      <c r="D624" s="31"/>
      <c r="E624" s="31"/>
      <c r="F624" s="31"/>
      <c r="G624" s="31"/>
    </row>
    <row r="625" spans="1:7">
      <c r="A625" s="31"/>
      <c r="B625" s="31"/>
      <c r="C625" s="31"/>
      <c r="D625" s="31"/>
      <c r="E625" s="31"/>
      <c r="F625" s="31"/>
      <c r="G625" s="31"/>
    </row>
    <row r="626" spans="1:7">
      <c r="A626" s="31"/>
      <c r="B626" s="31"/>
      <c r="C626" s="31"/>
      <c r="D626" s="31"/>
      <c r="E626" s="31"/>
      <c r="F626" s="31"/>
      <c r="G626" s="31"/>
    </row>
    <row r="627" spans="1:7">
      <c r="A627" s="31"/>
      <c r="B627" s="31"/>
      <c r="C627" s="31"/>
      <c r="D627" s="31"/>
      <c r="E627" s="31"/>
      <c r="F627" s="31"/>
      <c r="G627" s="31"/>
    </row>
    <row r="628" spans="1:7">
      <c r="A628" s="31"/>
      <c r="B628" s="31"/>
      <c r="C628" s="31"/>
      <c r="D628" s="31"/>
      <c r="E628" s="31"/>
      <c r="F628" s="31"/>
      <c r="G628" s="31"/>
    </row>
    <row r="629" spans="1:7">
      <c r="A629" s="31"/>
      <c r="B629" s="31"/>
      <c r="C629" s="31"/>
      <c r="D629" s="31"/>
      <c r="E629" s="31"/>
      <c r="F629" s="31"/>
      <c r="G629" s="31"/>
    </row>
    <row r="630" spans="1:7">
      <c r="A630" s="31"/>
      <c r="B630" s="31"/>
      <c r="C630" s="31"/>
      <c r="D630" s="31"/>
      <c r="E630" s="31"/>
      <c r="F630" s="31"/>
      <c r="G630" s="31"/>
    </row>
    <row r="631" spans="1:7">
      <c r="A631" s="31"/>
      <c r="B631" s="31"/>
      <c r="C631" s="31"/>
      <c r="D631" s="31"/>
      <c r="E631" s="31"/>
      <c r="F631" s="31"/>
      <c r="G631" s="31"/>
    </row>
    <row r="632" spans="1:7">
      <c r="A632" s="31"/>
      <c r="B632" s="31"/>
      <c r="C632" s="31"/>
      <c r="D632" s="31"/>
      <c r="E632" s="31"/>
      <c r="F632" s="31"/>
      <c r="G632" s="31"/>
    </row>
    <row r="633" spans="1:7">
      <c r="A633" s="31"/>
      <c r="B633" s="31"/>
      <c r="C633" s="31"/>
      <c r="D633" s="31"/>
      <c r="E633" s="31"/>
      <c r="F633" s="31"/>
      <c r="G633" s="31"/>
    </row>
    <row r="634" spans="1:7">
      <c r="A634" s="31"/>
      <c r="B634" s="31"/>
      <c r="C634" s="31"/>
      <c r="D634" s="31"/>
      <c r="E634" s="31"/>
      <c r="F634" s="31"/>
      <c r="G634" s="31"/>
    </row>
    <row r="635" spans="1:7">
      <c r="A635" s="31"/>
      <c r="B635" s="31"/>
      <c r="C635" s="31"/>
      <c r="D635" s="31"/>
      <c r="E635" s="31"/>
      <c r="F635" s="31"/>
      <c r="G635" s="31"/>
    </row>
    <row r="636" spans="1:7">
      <c r="A636" s="31"/>
      <c r="B636" s="31"/>
      <c r="C636" s="31"/>
      <c r="D636" s="31"/>
      <c r="E636" s="31"/>
      <c r="F636" s="31"/>
      <c r="G636" s="31"/>
    </row>
    <row r="637" spans="1:7">
      <c r="A637" s="31"/>
      <c r="B637" s="31"/>
      <c r="C637" s="31"/>
      <c r="D637" s="31"/>
      <c r="E637" s="31"/>
      <c r="F637" s="31"/>
      <c r="G637" s="31"/>
    </row>
    <row r="638" spans="1:7">
      <c r="A638" s="31"/>
      <c r="B638" s="31"/>
      <c r="C638" s="31"/>
      <c r="D638" s="31"/>
      <c r="E638" s="31"/>
      <c r="F638" s="31"/>
      <c r="G638" s="31"/>
    </row>
    <row r="639" spans="1:7">
      <c r="A639" s="31"/>
      <c r="B639" s="31"/>
      <c r="C639" s="31"/>
      <c r="D639" s="31"/>
      <c r="E639" s="31"/>
      <c r="F639" s="31"/>
      <c r="G639" s="31"/>
    </row>
    <row r="640" spans="1:7">
      <c r="A640" s="31"/>
      <c r="B640" s="31"/>
      <c r="C640" s="31"/>
      <c r="D640" s="31"/>
      <c r="E640" s="31"/>
      <c r="F640" s="31"/>
      <c r="G640" s="31"/>
    </row>
    <row r="641" spans="1:7">
      <c r="A641" s="31"/>
      <c r="B641" s="31"/>
      <c r="C641" s="31"/>
      <c r="D641" s="31"/>
      <c r="E641" s="31"/>
      <c r="F641" s="31"/>
      <c r="G641" s="31"/>
    </row>
    <row r="642" spans="1:7">
      <c r="A642" s="31"/>
      <c r="B642" s="31"/>
      <c r="C642" s="31"/>
      <c r="D642" s="31"/>
      <c r="E642" s="31"/>
      <c r="F642" s="31"/>
      <c r="G642" s="31"/>
    </row>
    <row r="643" spans="1:7">
      <c r="A643" s="31"/>
      <c r="B643" s="31"/>
      <c r="C643" s="31"/>
      <c r="D643" s="31"/>
      <c r="E643" s="31"/>
      <c r="F643" s="31"/>
      <c r="G643" s="31"/>
    </row>
    <row r="644" spans="1:7">
      <c r="A644" s="31"/>
      <c r="B644" s="31"/>
      <c r="C644" s="31"/>
      <c r="D644" s="31"/>
      <c r="E644" s="31"/>
      <c r="F644" s="31"/>
      <c r="G644" s="31"/>
    </row>
    <row r="645" spans="1:7">
      <c r="A645" s="31"/>
      <c r="B645" s="31"/>
      <c r="C645" s="31"/>
      <c r="D645" s="31"/>
      <c r="E645" s="31"/>
      <c r="F645" s="31"/>
      <c r="G645" s="31"/>
    </row>
    <row r="646" spans="1:7">
      <c r="A646" s="31"/>
      <c r="B646" s="31"/>
      <c r="C646" s="31"/>
      <c r="D646" s="31"/>
      <c r="E646" s="31"/>
      <c r="F646" s="31"/>
      <c r="G646" s="31"/>
    </row>
    <row r="647" spans="1:7">
      <c r="A647" s="31"/>
      <c r="B647" s="31"/>
      <c r="C647" s="31"/>
      <c r="D647" s="31"/>
      <c r="E647" s="31"/>
      <c r="F647" s="31"/>
      <c r="G647" s="31"/>
    </row>
    <row r="648" spans="1:7">
      <c r="A648" s="31"/>
      <c r="B648" s="31"/>
      <c r="C648" s="31"/>
      <c r="D648" s="31"/>
      <c r="E648" s="31"/>
      <c r="F648" s="31"/>
      <c r="G648" s="31"/>
    </row>
    <row r="649" spans="1:7">
      <c r="A649" s="31"/>
      <c r="B649" s="31"/>
      <c r="C649" s="31"/>
      <c r="D649" s="31"/>
      <c r="E649" s="31"/>
      <c r="F649" s="31"/>
      <c r="G649" s="31"/>
    </row>
    <row r="650" spans="1:7">
      <c r="A650" s="31"/>
      <c r="B650" s="31"/>
      <c r="C650" s="31"/>
      <c r="D650" s="31"/>
      <c r="E650" s="31"/>
      <c r="F650" s="31"/>
      <c r="G650" s="31"/>
    </row>
    <row r="651" spans="1:7">
      <c r="A651" s="31"/>
      <c r="B651" s="31"/>
      <c r="C651" s="31"/>
      <c r="D651" s="31"/>
      <c r="E651" s="31"/>
      <c r="F651" s="31"/>
      <c r="G651" s="31"/>
    </row>
    <row r="652" spans="1:7">
      <c r="A652" s="31"/>
      <c r="B652" s="31"/>
      <c r="C652" s="31"/>
      <c r="D652" s="31"/>
      <c r="E652" s="31"/>
      <c r="F652" s="31"/>
      <c r="G652" s="31"/>
    </row>
    <row r="653" spans="1:7">
      <c r="A653" s="31"/>
      <c r="B653" s="31"/>
      <c r="C653" s="31"/>
      <c r="D653" s="31"/>
      <c r="E653" s="31"/>
      <c r="F653" s="31"/>
      <c r="G653" s="31"/>
    </row>
    <row r="654" spans="1:7">
      <c r="A654" s="31"/>
      <c r="B654" s="31"/>
      <c r="C654" s="31"/>
      <c r="D654" s="31"/>
      <c r="E654" s="31"/>
      <c r="F654" s="31"/>
      <c r="G654" s="31"/>
    </row>
    <row r="655" spans="1:7">
      <c r="A655" s="31"/>
      <c r="B655" s="31"/>
      <c r="C655" s="31"/>
      <c r="D655" s="31"/>
      <c r="E655" s="31"/>
      <c r="F655" s="31"/>
      <c r="G655" s="31"/>
    </row>
    <row r="656" spans="1:7">
      <c r="A656" s="31"/>
      <c r="B656" s="31"/>
      <c r="C656" s="31"/>
      <c r="D656" s="31"/>
      <c r="E656" s="31"/>
      <c r="F656" s="31"/>
      <c r="G656" s="31"/>
    </row>
    <row r="657" spans="1:7">
      <c r="A657" s="31"/>
      <c r="B657" s="31"/>
      <c r="C657" s="31"/>
      <c r="D657" s="31"/>
      <c r="E657" s="31"/>
      <c r="F657" s="31"/>
      <c r="G657" s="31"/>
    </row>
    <row r="658" spans="1:7">
      <c r="A658" s="31"/>
      <c r="B658" s="31"/>
      <c r="C658" s="31"/>
      <c r="D658" s="31"/>
      <c r="E658" s="31"/>
      <c r="F658" s="31"/>
      <c r="G658" s="31"/>
    </row>
    <row r="659" spans="1:7">
      <c r="A659" s="31"/>
      <c r="B659" s="31"/>
      <c r="C659" s="31"/>
      <c r="D659" s="31"/>
      <c r="E659" s="31"/>
      <c r="F659" s="31"/>
      <c r="G659" s="31"/>
    </row>
    <row r="660" spans="1:7">
      <c r="A660" s="31"/>
      <c r="B660" s="31"/>
      <c r="C660" s="31"/>
      <c r="D660" s="31"/>
      <c r="E660" s="31"/>
      <c r="F660" s="31"/>
      <c r="G660" s="31"/>
    </row>
    <row r="661" spans="1:7">
      <c r="A661" s="31"/>
      <c r="B661" s="31"/>
      <c r="C661" s="31"/>
      <c r="D661" s="31"/>
      <c r="E661" s="31"/>
      <c r="F661" s="31"/>
      <c r="G661" s="31"/>
    </row>
    <row r="662" spans="1:7">
      <c r="A662" s="31"/>
      <c r="B662" s="31"/>
      <c r="C662" s="31"/>
      <c r="D662" s="31"/>
      <c r="E662" s="31"/>
      <c r="F662" s="31"/>
      <c r="G662" s="31"/>
    </row>
    <row r="663" spans="1:7">
      <c r="A663" s="31"/>
      <c r="B663" s="31"/>
      <c r="C663" s="31"/>
      <c r="D663" s="31"/>
      <c r="E663" s="31"/>
      <c r="F663" s="31"/>
      <c r="G663" s="31"/>
    </row>
    <row r="664" spans="1:7">
      <c r="A664" s="31"/>
      <c r="B664" s="31"/>
      <c r="C664" s="31"/>
      <c r="D664" s="31"/>
      <c r="E664" s="31"/>
      <c r="F664" s="31"/>
      <c r="G664" s="31"/>
    </row>
    <row r="665" spans="1:7">
      <c r="A665" s="31"/>
      <c r="B665" s="31"/>
      <c r="C665" s="31"/>
      <c r="D665" s="31"/>
      <c r="E665" s="31"/>
      <c r="F665" s="31"/>
      <c r="G665" s="31"/>
    </row>
    <row r="666" spans="1:7">
      <c r="A666" s="31"/>
      <c r="B666" s="31"/>
      <c r="C666" s="31"/>
      <c r="D666" s="31"/>
      <c r="E666" s="31"/>
      <c r="F666" s="31"/>
      <c r="G666" s="31"/>
    </row>
    <row r="667" spans="1:7">
      <c r="A667" s="31"/>
      <c r="B667" s="31"/>
      <c r="C667" s="31"/>
      <c r="D667" s="31"/>
      <c r="E667" s="31"/>
      <c r="F667" s="31"/>
      <c r="G667" s="31"/>
    </row>
    <row r="668" spans="1:7">
      <c r="A668" s="31"/>
      <c r="B668" s="31"/>
      <c r="C668" s="31"/>
      <c r="D668" s="31"/>
      <c r="E668" s="31"/>
      <c r="F668" s="31"/>
      <c r="G668" s="31"/>
    </row>
    <row r="669" spans="1:7">
      <c r="A669" s="31"/>
      <c r="B669" s="31"/>
      <c r="C669" s="31"/>
      <c r="D669" s="31"/>
      <c r="E669" s="31"/>
      <c r="F669" s="31"/>
      <c r="G669" s="31"/>
    </row>
    <row r="670" spans="1:7">
      <c r="A670" s="31"/>
      <c r="B670" s="31"/>
      <c r="C670" s="31"/>
      <c r="D670" s="31"/>
      <c r="E670" s="31"/>
      <c r="F670" s="31"/>
      <c r="G670" s="31"/>
    </row>
    <row r="671" spans="1:7">
      <c r="A671" s="31"/>
      <c r="B671" s="31"/>
      <c r="C671" s="31"/>
      <c r="D671" s="31"/>
      <c r="E671" s="31"/>
      <c r="F671" s="31"/>
      <c r="G671" s="31"/>
    </row>
    <row r="672" spans="1:7">
      <c r="A672" s="31"/>
      <c r="B672" s="31"/>
      <c r="C672" s="31"/>
      <c r="D672" s="31"/>
      <c r="E672" s="31"/>
      <c r="F672" s="31"/>
      <c r="G672" s="31"/>
    </row>
    <row r="673" spans="1:7">
      <c r="A673" s="31"/>
      <c r="B673" s="31"/>
      <c r="C673" s="31"/>
      <c r="D673" s="31"/>
      <c r="E673" s="31"/>
      <c r="F673" s="31"/>
      <c r="G673" s="31"/>
    </row>
    <row r="674" spans="1:7">
      <c r="A674" s="31"/>
      <c r="B674" s="31"/>
      <c r="C674" s="31"/>
      <c r="D674" s="31"/>
      <c r="E674" s="31"/>
      <c r="F674" s="31"/>
      <c r="G674" s="31"/>
    </row>
    <row r="675" spans="1:7">
      <c r="A675" s="31"/>
      <c r="B675" s="31"/>
      <c r="C675" s="31"/>
      <c r="D675" s="31"/>
      <c r="E675" s="31"/>
      <c r="F675" s="31"/>
      <c r="G675" s="31"/>
    </row>
    <row r="676" spans="1:7">
      <c r="A676" s="31"/>
      <c r="B676" s="31"/>
      <c r="C676" s="31"/>
      <c r="D676" s="31"/>
      <c r="E676" s="31"/>
      <c r="F676" s="31"/>
      <c r="G676" s="31"/>
    </row>
    <row r="677" spans="1:7">
      <c r="A677" s="31"/>
      <c r="B677" s="31"/>
      <c r="C677" s="31"/>
      <c r="D677" s="31"/>
      <c r="E677" s="31"/>
      <c r="F677" s="31"/>
      <c r="G677" s="31"/>
    </row>
    <row r="678" spans="1:7">
      <c r="A678" s="31"/>
      <c r="B678" s="31"/>
      <c r="C678" s="31"/>
      <c r="D678" s="31"/>
      <c r="E678" s="31"/>
      <c r="F678" s="31"/>
      <c r="G678" s="31"/>
    </row>
    <row r="679" spans="1:7">
      <c r="A679" s="31"/>
      <c r="B679" s="31"/>
      <c r="C679" s="31"/>
      <c r="D679" s="31"/>
      <c r="E679" s="31"/>
      <c r="F679" s="31"/>
      <c r="G679" s="31"/>
    </row>
    <row r="680" spans="1:7">
      <c r="A680" s="31"/>
      <c r="B680" s="31"/>
      <c r="C680" s="31"/>
      <c r="D680" s="31"/>
      <c r="E680" s="31"/>
      <c r="F680" s="31"/>
      <c r="G680" s="31"/>
    </row>
    <row r="681" spans="1:7">
      <c r="A681" s="31"/>
      <c r="B681" s="31"/>
      <c r="C681" s="31"/>
      <c r="D681" s="31"/>
      <c r="E681" s="31"/>
      <c r="F681" s="31"/>
      <c r="G681" s="31"/>
    </row>
    <row r="682" spans="1:7">
      <c r="A682" s="31"/>
      <c r="B682" s="31"/>
      <c r="C682" s="31"/>
      <c r="D682" s="31"/>
      <c r="E682" s="31"/>
      <c r="F682" s="31"/>
      <c r="G682" s="31"/>
    </row>
    <row r="683" spans="1:7">
      <c r="A683" s="31"/>
      <c r="B683" s="31"/>
      <c r="C683" s="31"/>
      <c r="D683" s="31"/>
      <c r="E683" s="31"/>
      <c r="F683" s="31"/>
      <c r="G683" s="31"/>
    </row>
    <row r="684" spans="1:7">
      <c r="A684" s="31"/>
      <c r="B684" s="31"/>
      <c r="C684" s="31"/>
      <c r="D684" s="31"/>
      <c r="E684" s="31"/>
      <c r="F684" s="31"/>
      <c r="G684" s="31"/>
    </row>
    <row r="685" spans="1:7">
      <c r="A685" s="31"/>
      <c r="B685" s="31"/>
      <c r="C685" s="31"/>
      <c r="D685" s="31"/>
      <c r="E685" s="31"/>
      <c r="F685" s="31"/>
      <c r="G685" s="31"/>
    </row>
    <row r="686" spans="1:7">
      <c r="A686" s="31"/>
      <c r="B686" s="31"/>
      <c r="C686" s="31"/>
      <c r="D686" s="31"/>
      <c r="E686" s="31"/>
      <c r="F686" s="31"/>
      <c r="G686" s="31"/>
    </row>
    <row r="687" spans="1:7">
      <c r="A687" s="31"/>
      <c r="B687" s="31"/>
      <c r="C687" s="31"/>
      <c r="D687" s="31"/>
      <c r="E687" s="31"/>
      <c r="F687" s="31"/>
      <c r="G687" s="31"/>
    </row>
    <row r="688" spans="1:7">
      <c r="A688" s="31"/>
      <c r="B688" s="31"/>
      <c r="C688" s="31"/>
      <c r="D688" s="31"/>
      <c r="E688" s="31"/>
      <c r="F688" s="31"/>
      <c r="G688" s="31"/>
    </row>
    <row r="689" spans="1:7">
      <c r="A689" s="31"/>
      <c r="B689" s="31"/>
      <c r="C689" s="31"/>
      <c r="D689" s="31"/>
      <c r="E689" s="31"/>
      <c r="F689" s="31"/>
      <c r="G689" s="31"/>
    </row>
    <row r="690" spans="1:7">
      <c r="A690" s="31"/>
      <c r="B690" s="31"/>
      <c r="C690" s="31"/>
      <c r="D690" s="31"/>
      <c r="E690" s="31"/>
      <c r="F690" s="31"/>
      <c r="G690" s="31"/>
    </row>
    <row r="691" spans="1:7">
      <c r="A691" s="31"/>
      <c r="B691" s="31"/>
      <c r="C691" s="31"/>
      <c r="D691" s="31"/>
      <c r="E691" s="31"/>
      <c r="F691" s="31"/>
      <c r="G691" s="31"/>
    </row>
    <row r="692" spans="1:7">
      <c r="A692" s="31"/>
      <c r="B692" s="31"/>
      <c r="C692" s="31"/>
      <c r="D692" s="31"/>
      <c r="E692" s="31"/>
      <c r="F692" s="31"/>
      <c r="G692" s="31"/>
    </row>
    <row r="693" spans="1:7">
      <c r="A693" s="31"/>
      <c r="B693" s="31"/>
      <c r="C693" s="31"/>
      <c r="D693" s="31"/>
      <c r="E693" s="31"/>
      <c r="F693" s="31"/>
      <c r="G693" s="31"/>
    </row>
    <row r="694" spans="1:7">
      <c r="A694" s="31"/>
      <c r="B694" s="31"/>
      <c r="C694" s="31"/>
      <c r="D694" s="31"/>
      <c r="E694" s="31"/>
      <c r="F694" s="31"/>
      <c r="G694" s="31"/>
    </row>
    <row r="695" spans="1:7">
      <c r="A695" s="31"/>
      <c r="B695" s="31"/>
      <c r="C695" s="31"/>
      <c r="D695" s="31"/>
      <c r="E695" s="31"/>
      <c r="F695" s="31"/>
      <c r="G695" s="31"/>
    </row>
    <row r="696" spans="1:7">
      <c r="A696" s="31"/>
      <c r="B696" s="31"/>
      <c r="C696" s="31"/>
      <c r="D696" s="31"/>
      <c r="E696" s="31"/>
      <c r="F696" s="31"/>
      <c r="G696" s="31"/>
    </row>
    <row r="697" spans="1:7">
      <c r="A697" s="31"/>
      <c r="B697" s="31"/>
      <c r="C697" s="31"/>
      <c r="D697" s="31"/>
      <c r="E697" s="31"/>
      <c r="F697" s="31"/>
      <c r="G697" s="31"/>
    </row>
    <row r="698" spans="1:7">
      <c r="A698" s="31"/>
      <c r="B698" s="31"/>
      <c r="C698" s="31"/>
      <c r="D698" s="31"/>
      <c r="E698" s="31"/>
      <c r="F698" s="31"/>
      <c r="G698" s="31"/>
    </row>
    <row r="699" spans="1:7">
      <c r="A699" s="31"/>
      <c r="B699" s="31"/>
      <c r="C699" s="31"/>
      <c r="D699" s="31"/>
      <c r="E699" s="31"/>
      <c r="F699" s="31"/>
      <c r="G699" s="31"/>
    </row>
    <row r="700" spans="1:7">
      <c r="A700" s="31"/>
      <c r="B700" s="31"/>
      <c r="C700" s="31"/>
      <c r="D700" s="31"/>
      <c r="E700" s="31"/>
      <c r="F700" s="31"/>
      <c r="G700" s="31"/>
    </row>
    <row r="701" spans="1:7">
      <c r="A701" s="31"/>
      <c r="B701" s="31"/>
      <c r="C701" s="31"/>
      <c r="D701" s="31"/>
      <c r="E701" s="31"/>
      <c r="F701" s="31"/>
      <c r="G701" s="31"/>
    </row>
    <row r="702" spans="1:7">
      <c r="A702" s="31"/>
      <c r="B702" s="31"/>
      <c r="C702" s="31"/>
      <c r="D702" s="31"/>
      <c r="E702" s="31"/>
      <c r="F702" s="31"/>
      <c r="G702" s="31"/>
    </row>
    <row r="703" spans="1:7">
      <c r="A703" s="31"/>
      <c r="B703" s="31"/>
      <c r="C703" s="31"/>
      <c r="D703" s="31"/>
      <c r="E703" s="31"/>
      <c r="F703" s="31"/>
      <c r="G703" s="31"/>
    </row>
    <row r="704" spans="1:7">
      <c r="A704" s="31"/>
      <c r="B704" s="31"/>
      <c r="C704" s="31"/>
      <c r="D704" s="31"/>
      <c r="E704" s="31"/>
      <c r="F704" s="31"/>
      <c r="G704" s="31"/>
    </row>
    <row r="705" spans="1:7">
      <c r="A705" s="31"/>
      <c r="B705" s="31"/>
      <c r="C705" s="31"/>
      <c r="D705" s="31"/>
      <c r="E705" s="31"/>
      <c r="F705" s="31"/>
      <c r="G705" s="31"/>
    </row>
    <row r="706" spans="1:7">
      <c r="A706" s="31"/>
      <c r="B706" s="31"/>
      <c r="C706" s="31"/>
      <c r="D706" s="31"/>
      <c r="E706" s="31"/>
      <c r="F706" s="31"/>
      <c r="G706" s="31"/>
    </row>
    <row r="707" spans="1:7">
      <c r="A707" s="31"/>
      <c r="B707" s="31"/>
      <c r="C707" s="31"/>
      <c r="D707" s="31"/>
      <c r="E707" s="31"/>
      <c r="F707" s="31"/>
      <c r="G707" s="31"/>
    </row>
    <row r="708" spans="1:7">
      <c r="A708" s="31"/>
      <c r="B708" s="31"/>
      <c r="C708" s="31"/>
      <c r="D708" s="31"/>
      <c r="E708" s="31"/>
      <c r="F708" s="31"/>
      <c r="G708" s="31"/>
    </row>
    <row r="709" spans="1:7">
      <c r="A709" s="31"/>
      <c r="B709" s="31"/>
      <c r="C709" s="31"/>
      <c r="D709" s="31"/>
      <c r="E709" s="31"/>
      <c r="F709" s="31"/>
      <c r="G709" s="31"/>
    </row>
    <row r="710" spans="1:7">
      <c r="A710" s="31"/>
      <c r="B710" s="31"/>
      <c r="C710" s="31"/>
      <c r="D710" s="31"/>
      <c r="E710" s="31"/>
      <c r="F710" s="31"/>
      <c r="G710" s="31"/>
    </row>
    <row r="711" spans="1:7">
      <c r="A711" s="31"/>
      <c r="B711" s="31"/>
      <c r="C711" s="31"/>
      <c r="D711" s="31"/>
      <c r="E711" s="31"/>
      <c r="F711" s="31"/>
      <c r="G711" s="31"/>
    </row>
    <row r="712" spans="1:7">
      <c r="A712" s="31"/>
      <c r="B712" s="31"/>
      <c r="C712" s="31"/>
      <c r="D712" s="31"/>
      <c r="E712" s="31"/>
      <c r="F712" s="31"/>
      <c r="G712" s="31"/>
    </row>
    <row r="713" spans="1:7">
      <c r="A713" s="31"/>
      <c r="B713" s="31"/>
      <c r="C713" s="31"/>
      <c r="D713" s="31"/>
      <c r="E713" s="31"/>
      <c r="F713" s="31"/>
      <c r="G713" s="31"/>
    </row>
    <row r="714" spans="1:7">
      <c r="A714" s="31"/>
      <c r="B714" s="31"/>
      <c r="C714" s="31"/>
      <c r="D714" s="31"/>
      <c r="E714" s="31"/>
      <c r="F714" s="31"/>
      <c r="G714" s="31"/>
    </row>
    <row r="715" spans="1:7">
      <c r="A715" s="31"/>
      <c r="B715" s="31"/>
      <c r="C715" s="31"/>
      <c r="D715" s="31"/>
      <c r="E715" s="31"/>
      <c r="F715" s="31"/>
      <c r="G715" s="31"/>
    </row>
    <row r="716" spans="1:7">
      <c r="A716" s="31"/>
      <c r="B716" s="31"/>
      <c r="C716" s="31"/>
      <c r="D716" s="31"/>
      <c r="E716" s="31"/>
      <c r="F716" s="31"/>
      <c r="G716" s="31"/>
    </row>
    <row r="717" spans="1:7">
      <c r="A717" s="31"/>
      <c r="B717" s="31"/>
      <c r="C717" s="31"/>
      <c r="D717" s="31"/>
      <c r="E717" s="31"/>
      <c r="F717" s="31"/>
      <c r="G717" s="31"/>
    </row>
    <row r="718" spans="1:7">
      <c r="A718" s="31"/>
      <c r="B718" s="31"/>
      <c r="C718" s="31"/>
      <c r="D718" s="31"/>
      <c r="E718" s="31"/>
      <c r="F718" s="31"/>
      <c r="G718" s="31"/>
    </row>
    <row r="719" spans="1:7">
      <c r="A719" s="31"/>
      <c r="B719" s="31"/>
      <c r="C719" s="31"/>
      <c r="D719" s="31"/>
      <c r="E719" s="31"/>
      <c r="F719" s="31"/>
      <c r="G719" s="31"/>
    </row>
    <row r="720" spans="1:7">
      <c r="A720" s="31"/>
      <c r="B720" s="31"/>
      <c r="C720" s="31"/>
      <c r="D720" s="31"/>
      <c r="E720" s="31"/>
      <c r="F720" s="31"/>
      <c r="G720" s="31"/>
    </row>
    <row r="721" spans="1:7">
      <c r="A721" s="31"/>
      <c r="B721" s="31"/>
      <c r="C721" s="31"/>
      <c r="D721" s="31"/>
      <c r="E721" s="31"/>
      <c r="F721" s="31"/>
      <c r="G721" s="31"/>
    </row>
    <row r="722" spans="1:7">
      <c r="A722" s="31"/>
      <c r="B722" s="31"/>
      <c r="C722" s="31"/>
      <c r="D722" s="31"/>
      <c r="E722" s="31"/>
      <c r="F722" s="31"/>
      <c r="G722" s="31"/>
    </row>
    <row r="723" spans="1:7">
      <c r="A723" s="31"/>
      <c r="B723" s="31"/>
      <c r="C723" s="31"/>
      <c r="D723" s="31"/>
      <c r="E723" s="31"/>
      <c r="F723" s="31"/>
      <c r="G723" s="31"/>
    </row>
    <row r="724" spans="1:7">
      <c r="A724" s="31"/>
      <c r="B724" s="31"/>
      <c r="C724" s="31"/>
      <c r="D724" s="31"/>
      <c r="E724" s="31"/>
      <c r="F724" s="31"/>
      <c r="G724" s="31"/>
    </row>
    <row r="725" spans="1:7">
      <c r="A725" s="31"/>
      <c r="B725" s="31"/>
      <c r="C725" s="31"/>
      <c r="D725" s="31"/>
      <c r="E725" s="31"/>
      <c r="F725" s="31"/>
      <c r="G725" s="31"/>
    </row>
    <row r="726" spans="1:7">
      <c r="A726" s="31"/>
      <c r="B726" s="31"/>
      <c r="C726" s="31"/>
      <c r="D726" s="31"/>
      <c r="E726" s="31"/>
      <c r="F726" s="31"/>
      <c r="G726" s="31"/>
    </row>
    <row r="727" spans="1:7">
      <c r="F727" s="31"/>
      <c r="G727" s="31"/>
    </row>
    <row r="728" spans="1:7">
      <c r="F728" s="31"/>
      <c r="G728" s="31"/>
    </row>
    <row r="729" spans="1:7">
      <c r="F729" s="31"/>
      <c r="G729" s="31"/>
    </row>
    <row r="730" spans="1:7">
      <c r="F730" s="31"/>
      <c r="G730" s="31"/>
    </row>
    <row r="731" spans="1:7">
      <c r="F731" s="31"/>
      <c r="G731" s="31"/>
    </row>
    <row r="732" spans="1:7">
      <c r="F732" s="31"/>
      <c r="G732" s="31"/>
    </row>
    <row r="733" spans="1:7">
      <c r="F733" s="31"/>
      <c r="G733" s="31"/>
    </row>
    <row r="734" spans="1:7">
      <c r="F734" s="31"/>
      <c r="G734" s="31"/>
    </row>
    <row r="735" spans="1:7">
      <c r="F735" s="31"/>
      <c r="G735" s="31"/>
    </row>
    <row r="736" spans="1:7">
      <c r="F736" s="31"/>
      <c r="G736" s="31"/>
    </row>
    <row r="737" spans="6:7">
      <c r="F737" s="31"/>
      <c r="G737" s="31"/>
    </row>
    <row r="738" spans="6:7">
      <c r="F738" s="31"/>
      <c r="G738" s="31"/>
    </row>
    <row r="739" spans="6:7">
      <c r="F739" s="31"/>
      <c r="G739" s="31"/>
    </row>
    <row r="740" spans="6:7">
      <c r="F740" s="31"/>
      <c r="G740" s="31"/>
    </row>
    <row r="741" spans="6:7">
      <c r="F741" s="31"/>
      <c r="G741" s="31"/>
    </row>
    <row r="742" spans="6:7">
      <c r="F742" s="31"/>
      <c r="G742" s="31"/>
    </row>
    <row r="743" spans="6:7">
      <c r="F743" s="31"/>
      <c r="G743" s="31"/>
    </row>
    <row r="744" spans="6:7">
      <c r="F744" s="31"/>
      <c r="G744" s="31"/>
    </row>
    <row r="745" spans="6:7">
      <c r="F745" s="31"/>
      <c r="G745" s="31"/>
    </row>
    <row r="746" spans="6:7">
      <c r="F746" s="31"/>
      <c r="G746" s="31"/>
    </row>
    <row r="747" spans="6:7">
      <c r="F747" s="31"/>
      <c r="G747" s="31"/>
    </row>
    <row r="748" spans="6:7">
      <c r="F748" s="31"/>
      <c r="G748" s="31"/>
    </row>
    <row r="749" spans="6:7">
      <c r="F749" s="31"/>
      <c r="G749" s="31"/>
    </row>
    <row r="750" spans="6:7">
      <c r="F750" s="31"/>
      <c r="G750" s="31"/>
    </row>
    <row r="751" spans="6:7">
      <c r="F751" s="31"/>
      <c r="G751" s="31"/>
    </row>
    <row r="752" spans="6:7">
      <c r="F752" s="31"/>
      <c r="G752" s="31"/>
    </row>
    <row r="753" spans="6:7">
      <c r="F753" s="31"/>
      <c r="G753" s="31"/>
    </row>
    <row r="754" spans="6:7">
      <c r="F754" s="31"/>
      <c r="G754" s="31"/>
    </row>
    <row r="755" spans="6:7">
      <c r="F755" s="31"/>
      <c r="G755" s="31"/>
    </row>
    <row r="756" spans="6:7">
      <c r="F756" s="31"/>
      <c r="G756" s="31"/>
    </row>
    <row r="757" spans="6:7">
      <c r="F757" s="31"/>
      <c r="G757" s="31"/>
    </row>
    <row r="758" spans="6:7">
      <c r="F758" s="31"/>
      <c r="G758" s="31"/>
    </row>
    <row r="759" spans="6:7">
      <c r="F759" s="31"/>
      <c r="G759" s="31"/>
    </row>
    <row r="760" spans="6:7">
      <c r="F760" s="31"/>
      <c r="G760" s="31"/>
    </row>
    <row r="761" spans="6:7">
      <c r="F761" s="31"/>
      <c r="G761" s="31"/>
    </row>
    <row r="762" spans="6:7">
      <c r="F762" s="31"/>
      <c r="G762" s="31"/>
    </row>
    <row r="763" spans="6:7">
      <c r="F763" s="31"/>
      <c r="G763" s="31"/>
    </row>
    <row r="764" spans="6:7">
      <c r="F764" s="31"/>
      <c r="G764" s="31"/>
    </row>
    <row r="765" spans="6:7">
      <c r="F765" s="31"/>
      <c r="G765" s="31"/>
    </row>
    <row r="766" spans="6:7">
      <c r="F766" s="31"/>
      <c r="G766" s="31"/>
    </row>
    <row r="767" spans="6:7">
      <c r="F767" s="31"/>
      <c r="G767" s="31"/>
    </row>
    <row r="768" spans="6:7">
      <c r="F768" s="31"/>
      <c r="G768" s="31"/>
    </row>
    <row r="769" spans="6:7">
      <c r="F769" s="31"/>
      <c r="G769" s="31"/>
    </row>
    <row r="770" spans="6:7">
      <c r="F770" s="31"/>
      <c r="G770" s="31"/>
    </row>
    <row r="771" spans="6:7">
      <c r="F771" s="31"/>
      <c r="G771" s="31"/>
    </row>
    <row r="772" spans="6:7">
      <c r="F772" s="31"/>
      <c r="G772" s="31"/>
    </row>
    <row r="773" spans="6:7">
      <c r="F773" s="31"/>
      <c r="G773" s="31"/>
    </row>
    <row r="774" spans="6:7">
      <c r="F774" s="31"/>
      <c r="G774" s="31"/>
    </row>
    <row r="775" spans="6:7">
      <c r="F775" s="31"/>
      <c r="G775" s="31"/>
    </row>
    <row r="776" spans="6:7">
      <c r="F776" s="31"/>
      <c r="G776" s="31"/>
    </row>
    <row r="777" spans="6:7">
      <c r="F777" s="31"/>
      <c r="G777" s="31"/>
    </row>
    <row r="778" spans="6:7">
      <c r="F778" s="31"/>
      <c r="G778" s="31"/>
    </row>
    <row r="779" spans="6:7">
      <c r="F779" s="31"/>
      <c r="G779" s="31"/>
    </row>
    <row r="780" spans="6:7">
      <c r="F780" s="31"/>
      <c r="G780" s="31"/>
    </row>
    <row r="781" spans="6:7">
      <c r="F781" s="31"/>
      <c r="G781" s="31"/>
    </row>
    <row r="782" spans="6:7">
      <c r="F782" s="31"/>
      <c r="G782" s="31"/>
    </row>
    <row r="783" spans="6:7">
      <c r="F783" s="31"/>
      <c r="G783" s="31"/>
    </row>
    <row r="784" spans="6:7">
      <c r="F784" s="31"/>
      <c r="G784" s="31"/>
    </row>
    <row r="785" spans="6:7">
      <c r="F785" s="31"/>
      <c r="G785" s="31"/>
    </row>
    <row r="786" spans="6:7">
      <c r="F786" s="31"/>
      <c r="G786" s="31"/>
    </row>
    <row r="787" spans="6:7">
      <c r="F787" s="31"/>
      <c r="G787" s="31"/>
    </row>
    <row r="788" spans="6:7">
      <c r="F788" s="31"/>
      <c r="G788" s="31"/>
    </row>
    <row r="789" spans="6:7">
      <c r="F789" s="31"/>
      <c r="G789" s="31"/>
    </row>
    <row r="790" spans="6:7">
      <c r="F790" s="31"/>
      <c r="G790" s="31"/>
    </row>
    <row r="791" spans="6:7">
      <c r="F791" s="31"/>
      <c r="G791" s="31"/>
    </row>
    <row r="792" spans="6:7">
      <c r="F792" s="31"/>
      <c r="G792" s="31"/>
    </row>
    <row r="793" spans="6:7">
      <c r="F793" s="31"/>
      <c r="G793" s="31"/>
    </row>
    <row r="794" spans="6:7">
      <c r="F794" s="31"/>
      <c r="G794" s="31"/>
    </row>
    <row r="795" spans="6:7">
      <c r="F795" s="31"/>
      <c r="G795" s="31"/>
    </row>
    <row r="796" spans="6:7">
      <c r="F796" s="31"/>
      <c r="G796" s="31"/>
    </row>
    <row r="797" spans="6:7">
      <c r="F797" s="31"/>
      <c r="G797" s="31"/>
    </row>
    <row r="798" spans="6:7">
      <c r="F798" s="31"/>
      <c r="G798" s="31"/>
    </row>
    <row r="799" spans="6:7">
      <c r="F799" s="31"/>
      <c r="G799" s="31"/>
    </row>
    <row r="800" spans="6:7">
      <c r="F800" s="31"/>
      <c r="G800" s="31"/>
    </row>
    <row r="801" spans="6:7">
      <c r="F801" s="31"/>
      <c r="G801" s="31"/>
    </row>
    <row r="802" spans="6:7">
      <c r="F802" s="31"/>
      <c r="G802" s="31"/>
    </row>
    <row r="803" spans="6:7">
      <c r="F803" s="31"/>
      <c r="G803" s="31"/>
    </row>
    <row r="804" spans="6:7">
      <c r="F804" s="31"/>
      <c r="G804" s="31"/>
    </row>
    <row r="805" spans="6:7">
      <c r="F805" s="31"/>
      <c r="G805" s="31"/>
    </row>
    <row r="806" spans="6:7">
      <c r="F806" s="31"/>
      <c r="G806" s="31"/>
    </row>
    <row r="807" spans="6:7">
      <c r="F807" s="31"/>
      <c r="G807" s="31"/>
    </row>
    <row r="808" spans="6:7">
      <c r="F808" s="31"/>
      <c r="G808" s="31"/>
    </row>
    <row r="809" spans="6:7">
      <c r="F809" s="31"/>
      <c r="G809" s="31"/>
    </row>
    <row r="810" spans="6:7">
      <c r="F810" s="31"/>
      <c r="G810" s="31"/>
    </row>
    <row r="811" spans="6:7">
      <c r="F811" s="31"/>
      <c r="G811" s="31"/>
    </row>
    <row r="812" spans="6:7">
      <c r="F812" s="31"/>
      <c r="G812" s="31"/>
    </row>
    <row r="813" spans="6:7">
      <c r="F813" s="31"/>
      <c r="G813" s="31"/>
    </row>
    <row r="814" spans="6:7">
      <c r="F814" s="31"/>
      <c r="G814" s="31"/>
    </row>
    <row r="815" spans="6:7">
      <c r="F815" s="31"/>
      <c r="G815" s="31"/>
    </row>
    <row r="816" spans="6:7">
      <c r="F816" s="31"/>
      <c r="G816" s="31"/>
    </row>
    <row r="817" spans="6:7">
      <c r="F817" s="31"/>
      <c r="G817" s="31"/>
    </row>
    <row r="818" spans="6:7">
      <c r="F818" s="31"/>
      <c r="G818" s="31"/>
    </row>
    <row r="819" spans="6:7">
      <c r="F819" s="31"/>
      <c r="G819" s="31"/>
    </row>
    <row r="820" spans="6:7">
      <c r="F820" s="31"/>
      <c r="G820" s="31"/>
    </row>
    <row r="821" spans="6:7">
      <c r="F821" s="31"/>
      <c r="G821" s="31"/>
    </row>
    <row r="822" spans="6:7">
      <c r="F822" s="31"/>
      <c r="G822" s="31"/>
    </row>
    <row r="823" spans="6:7">
      <c r="F823" s="31"/>
      <c r="G823" s="31"/>
    </row>
    <row r="824" spans="6:7">
      <c r="F824" s="31"/>
      <c r="G824" s="31"/>
    </row>
    <row r="825" spans="6:7">
      <c r="F825" s="31"/>
      <c r="G825" s="31"/>
    </row>
    <row r="826" spans="6:7">
      <c r="F826" s="31"/>
      <c r="G826" s="31"/>
    </row>
    <row r="827" spans="6:7">
      <c r="F827" s="31"/>
      <c r="G827" s="31"/>
    </row>
    <row r="828" spans="6:7">
      <c r="F828" s="31"/>
      <c r="G828" s="31"/>
    </row>
    <row r="829" spans="6:7">
      <c r="F829" s="31"/>
      <c r="G829" s="31"/>
    </row>
    <row r="830" spans="6:7">
      <c r="F830" s="31"/>
      <c r="G830" s="31"/>
    </row>
    <row r="831" spans="6:7">
      <c r="F831" s="31"/>
      <c r="G831" s="31"/>
    </row>
    <row r="832" spans="6:7">
      <c r="F832" s="31"/>
      <c r="G832" s="31"/>
    </row>
    <row r="833" spans="6:7">
      <c r="F833" s="31"/>
      <c r="G833" s="31"/>
    </row>
    <row r="834" spans="6:7">
      <c r="F834" s="31"/>
      <c r="G834" s="31"/>
    </row>
    <row r="835" spans="6:7">
      <c r="F835" s="31"/>
      <c r="G835" s="31"/>
    </row>
    <row r="836" spans="6:7">
      <c r="F836" s="31"/>
      <c r="G836" s="31"/>
    </row>
    <row r="837" spans="6:7">
      <c r="F837" s="31"/>
      <c r="G837" s="31"/>
    </row>
    <row r="838" spans="6:7">
      <c r="F838" s="31"/>
      <c r="G838" s="31"/>
    </row>
    <row r="839" spans="6:7">
      <c r="F839" s="31"/>
      <c r="G839" s="31"/>
    </row>
    <row r="840" spans="6:7">
      <c r="F840" s="31"/>
      <c r="G840" s="31"/>
    </row>
    <row r="841" spans="6:7">
      <c r="F841" s="31"/>
      <c r="G841" s="31"/>
    </row>
    <row r="842" spans="6:7">
      <c r="F842" s="31"/>
      <c r="G842" s="31"/>
    </row>
    <row r="843" spans="6:7">
      <c r="F843" s="31"/>
      <c r="G843" s="31"/>
    </row>
    <row r="844" spans="6:7">
      <c r="F844" s="31"/>
      <c r="G844" s="31"/>
    </row>
    <row r="845" spans="6:7">
      <c r="F845" s="31"/>
      <c r="G845" s="31"/>
    </row>
    <row r="846" spans="6:7">
      <c r="F846" s="31"/>
      <c r="G846" s="31"/>
    </row>
    <row r="847" spans="6:7">
      <c r="F847" s="31"/>
      <c r="G847" s="31"/>
    </row>
    <row r="848" spans="6:7">
      <c r="F848" s="31"/>
      <c r="G848" s="31"/>
    </row>
    <row r="849" spans="6:7">
      <c r="F849" s="31"/>
      <c r="G849" s="31"/>
    </row>
    <row r="850" spans="6:7">
      <c r="F850" s="31"/>
      <c r="G850" s="31"/>
    </row>
    <row r="851" spans="6:7">
      <c r="F851" s="31"/>
      <c r="G851" s="31"/>
    </row>
    <row r="852" spans="6:7">
      <c r="F852" s="31"/>
      <c r="G852" s="31"/>
    </row>
    <row r="853" spans="6:7">
      <c r="F853" s="31"/>
      <c r="G853" s="31"/>
    </row>
    <row r="854" spans="6:7">
      <c r="F854" s="31"/>
      <c r="G854" s="31"/>
    </row>
    <row r="855" spans="6:7">
      <c r="F855" s="31"/>
      <c r="G855" s="31"/>
    </row>
    <row r="856" spans="6:7">
      <c r="F856" s="31"/>
      <c r="G856" s="31"/>
    </row>
    <row r="857" spans="6:7">
      <c r="F857" s="31"/>
      <c r="G857" s="31"/>
    </row>
    <row r="858" spans="6:7">
      <c r="F858" s="31"/>
      <c r="G858" s="31"/>
    </row>
    <row r="859" spans="6:7">
      <c r="F859" s="31"/>
      <c r="G859" s="31"/>
    </row>
    <row r="860" spans="6:7">
      <c r="F860" s="31"/>
      <c r="G860" s="31"/>
    </row>
    <row r="861" spans="6:7">
      <c r="F861" s="31"/>
      <c r="G861" s="31"/>
    </row>
    <row r="862" spans="6:7">
      <c r="F862" s="31"/>
      <c r="G862" s="31"/>
    </row>
    <row r="863" spans="6:7">
      <c r="F863" s="31"/>
      <c r="G863" s="31"/>
    </row>
    <row r="864" spans="6:7">
      <c r="F864" s="31"/>
      <c r="G864" s="31"/>
    </row>
    <row r="865" spans="6:7">
      <c r="F865" s="31"/>
      <c r="G865" s="31"/>
    </row>
    <row r="866" spans="6:7">
      <c r="F866" s="31"/>
      <c r="G866" s="31"/>
    </row>
    <row r="867" spans="6:7">
      <c r="F867" s="31"/>
      <c r="G867" s="31"/>
    </row>
    <row r="868" spans="6:7">
      <c r="F868" s="31"/>
      <c r="G868" s="31"/>
    </row>
    <row r="869" spans="6:7">
      <c r="F869" s="31"/>
      <c r="G869" s="31"/>
    </row>
    <row r="870" spans="6:7">
      <c r="F870" s="31"/>
      <c r="G870" s="31"/>
    </row>
    <row r="871" spans="6:7">
      <c r="F871" s="31"/>
      <c r="G871" s="31"/>
    </row>
    <row r="872" spans="6:7">
      <c r="F872" s="31"/>
      <c r="G872" s="31"/>
    </row>
    <row r="873" spans="6:7">
      <c r="F873" s="31"/>
      <c r="G873" s="31"/>
    </row>
    <row r="874" spans="6:7">
      <c r="F874" s="31"/>
      <c r="G874" s="31"/>
    </row>
    <row r="875" spans="6:7">
      <c r="F875" s="31"/>
      <c r="G875" s="31"/>
    </row>
    <row r="876" spans="6:7">
      <c r="F876" s="31"/>
      <c r="G876" s="31"/>
    </row>
    <row r="877" spans="6:7">
      <c r="F877" s="31"/>
      <c r="G877" s="31"/>
    </row>
    <row r="878" spans="6:7">
      <c r="F878" s="31"/>
      <c r="G878" s="31"/>
    </row>
    <row r="879" spans="6:7">
      <c r="F879" s="31"/>
      <c r="G879" s="31"/>
    </row>
    <row r="880" spans="6:7">
      <c r="F880" s="31"/>
      <c r="G880" s="31"/>
    </row>
    <row r="881" spans="6:7">
      <c r="F881" s="31"/>
      <c r="G881" s="31"/>
    </row>
    <row r="882" spans="6:7">
      <c r="F882" s="31"/>
      <c r="G882" s="31"/>
    </row>
    <row r="883" spans="6:7">
      <c r="F883" s="31"/>
      <c r="G883" s="31"/>
    </row>
    <row r="884" spans="6:7">
      <c r="F884" s="31"/>
      <c r="G884" s="31"/>
    </row>
    <row r="885" spans="6:7">
      <c r="F885" s="31"/>
      <c r="G885" s="31"/>
    </row>
    <row r="886" spans="6:7">
      <c r="F886" s="31"/>
      <c r="G886" s="31"/>
    </row>
    <row r="887" spans="6:7">
      <c r="F887" s="31"/>
      <c r="G887" s="31"/>
    </row>
    <row r="888" spans="6:7">
      <c r="F888" s="31"/>
      <c r="G888" s="31"/>
    </row>
    <row r="889" spans="6:7">
      <c r="F889" s="31"/>
      <c r="G889" s="31"/>
    </row>
    <row r="890" spans="6:7">
      <c r="F890" s="31"/>
      <c r="G890" s="31"/>
    </row>
    <row r="891" spans="6:7">
      <c r="F891" s="31"/>
      <c r="G891" s="31"/>
    </row>
    <row r="892" spans="6:7">
      <c r="F892" s="31"/>
      <c r="G892" s="31"/>
    </row>
    <row r="893" spans="6:7">
      <c r="F893" s="31"/>
      <c r="G893" s="31"/>
    </row>
    <row r="894" spans="6:7">
      <c r="F894" s="31"/>
      <c r="G894" s="31"/>
    </row>
    <row r="895" spans="6:7">
      <c r="F895" s="31"/>
      <c r="G895" s="31"/>
    </row>
    <row r="896" spans="6:7">
      <c r="F896" s="31"/>
      <c r="G896" s="31"/>
    </row>
    <row r="897" spans="6:7">
      <c r="F897" s="31"/>
      <c r="G897" s="31"/>
    </row>
    <row r="898" spans="6:7">
      <c r="F898" s="31"/>
      <c r="G898" s="31"/>
    </row>
    <row r="899" spans="6:7">
      <c r="F899" s="31"/>
      <c r="G899" s="31"/>
    </row>
    <row r="900" spans="6:7">
      <c r="F900" s="31"/>
      <c r="G900" s="31"/>
    </row>
    <row r="901" spans="6:7">
      <c r="F901" s="31"/>
      <c r="G901" s="31"/>
    </row>
    <row r="902" spans="6:7">
      <c r="F902" s="31"/>
      <c r="G902" s="31"/>
    </row>
    <row r="903" spans="6:7">
      <c r="F903" s="31"/>
      <c r="G903" s="31"/>
    </row>
    <row r="904" spans="6:7">
      <c r="F904" s="31"/>
      <c r="G904" s="31"/>
    </row>
    <row r="905" spans="6:7">
      <c r="F905" s="31"/>
      <c r="G905" s="31"/>
    </row>
    <row r="906" spans="6:7">
      <c r="F906" s="31"/>
      <c r="G906" s="31"/>
    </row>
    <row r="907" spans="6:7">
      <c r="F907" s="31"/>
      <c r="G907" s="31"/>
    </row>
    <row r="908" spans="6:7">
      <c r="F908" s="31"/>
      <c r="G908" s="31"/>
    </row>
    <row r="909" spans="6:7">
      <c r="F909" s="31"/>
      <c r="G909" s="31"/>
    </row>
    <row r="910" spans="6:7">
      <c r="F910" s="31"/>
      <c r="G910" s="31"/>
    </row>
    <row r="911" spans="6:7">
      <c r="F911" s="31"/>
      <c r="G911" s="31"/>
    </row>
    <row r="912" spans="6:7">
      <c r="F912" s="31"/>
      <c r="G912" s="31"/>
    </row>
    <row r="913" spans="6:7">
      <c r="F913" s="31"/>
      <c r="G913" s="31"/>
    </row>
    <row r="914" spans="6:7">
      <c r="F914" s="31"/>
      <c r="G914" s="31"/>
    </row>
    <row r="915" spans="6:7">
      <c r="F915" s="31"/>
      <c r="G915" s="31"/>
    </row>
    <row r="916" spans="6:7">
      <c r="F916" s="31"/>
      <c r="G916" s="31"/>
    </row>
    <row r="917" spans="6:7">
      <c r="F917" s="31"/>
      <c r="G917" s="31"/>
    </row>
    <row r="918" spans="6:7">
      <c r="F918" s="31"/>
      <c r="G918" s="31"/>
    </row>
    <row r="919" spans="6:7">
      <c r="F919" s="31"/>
      <c r="G919" s="31"/>
    </row>
    <row r="920" spans="6:7">
      <c r="F920" s="31"/>
      <c r="G920" s="31"/>
    </row>
    <row r="921" spans="6:7">
      <c r="F921" s="31"/>
      <c r="G921" s="31"/>
    </row>
    <row r="922" spans="6:7">
      <c r="F922" s="31"/>
      <c r="G922" s="31"/>
    </row>
    <row r="923" spans="6:7">
      <c r="F923" s="31"/>
      <c r="G923" s="31"/>
    </row>
    <row r="924" spans="6:7">
      <c r="F924" s="31"/>
      <c r="G924" s="31"/>
    </row>
    <row r="925" spans="6:7">
      <c r="F925" s="31"/>
      <c r="G925" s="31"/>
    </row>
    <row r="926" spans="6:7">
      <c r="F926" s="31"/>
      <c r="G926" s="31"/>
    </row>
    <row r="927" spans="6:7">
      <c r="F927" s="31"/>
      <c r="G927" s="31"/>
    </row>
    <row r="928" spans="6:7">
      <c r="F928" s="31"/>
      <c r="G928" s="31"/>
    </row>
    <row r="929" spans="6:7">
      <c r="F929" s="31"/>
      <c r="G929" s="31"/>
    </row>
    <row r="930" spans="6:7">
      <c r="F930" s="31"/>
      <c r="G930" s="31"/>
    </row>
    <row r="931" spans="6:7">
      <c r="F931" s="31"/>
      <c r="G931" s="31"/>
    </row>
    <row r="932" spans="6:7">
      <c r="F932" s="31"/>
      <c r="G932" s="31"/>
    </row>
    <row r="933" spans="6:7">
      <c r="F933" s="31"/>
      <c r="G933" s="31"/>
    </row>
    <row r="934" spans="6:7">
      <c r="F934" s="31"/>
      <c r="G934" s="31"/>
    </row>
    <row r="935" spans="6:7">
      <c r="F935" s="31"/>
      <c r="G935" s="31"/>
    </row>
    <row r="936" spans="6:7">
      <c r="F936" s="31"/>
      <c r="G936" s="31"/>
    </row>
    <row r="937" spans="6:7">
      <c r="F937" s="31"/>
      <c r="G937" s="31"/>
    </row>
    <row r="938" spans="6:7">
      <c r="F938" s="31"/>
      <c r="G938" s="31"/>
    </row>
    <row r="939" spans="6:7">
      <c r="F939" s="31"/>
      <c r="G939" s="31"/>
    </row>
    <row r="940" spans="6:7">
      <c r="F940" s="31"/>
      <c r="G940" s="31"/>
    </row>
    <row r="941" spans="6:7">
      <c r="F941" s="31"/>
      <c r="G941" s="31"/>
    </row>
    <row r="942" spans="6:7">
      <c r="F942" s="31"/>
      <c r="G942" s="31"/>
    </row>
    <row r="943" spans="6:7">
      <c r="F943" s="31"/>
      <c r="G943" s="31"/>
    </row>
    <row r="944" spans="6:7">
      <c r="F944" s="31"/>
      <c r="G944" s="31"/>
    </row>
    <row r="945" spans="6:7">
      <c r="F945" s="31"/>
      <c r="G945" s="31"/>
    </row>
    <row r="946" spans="6:7">
      <c r="F946" s="31"/>
      <c r="G946" s="31"/>
    </row>
    <row r="947" spans="6:7">
      <c r="F947" s="31"/>
      <c r="G947" s="31"/>
    </row>
    <row r="948" spans="6:7">
      <c r="F948" s="31"/>
      <c r="G948" s="31"/>
    </row>
    <row r="949" spans="6:7">
      <c r="F949" s="31"/>
      <c r="G949" s="31"/>
    </row>
    <row r="950" spans="6:7">
      <c r="F950" s="31"/>
      <c r="G950" s="31"/>
    </row>
    <row r="951" spans="6:7">
      <c r="F951" s="31"/>
      <c r="G951" s="31"/>
    </row>
    <row r="952" spans="6:7">
      <c r="F952" s="31"/>
      <c r="G952" s="31"/>
    </row>
    <row r="953" spans="6:7">
      <c r="F953" s="31"/>
      <c r="G953" s="31"/>
    </row>
    <row r="954" spans="6:7">
      <c r="F954" s="31"/>
      <c r="G954" s="31"/>
    </row>
    <row r="955" spans="6:7">
      <c r="F955" s="31"/>
      <c r="G955" s="31"/>
    </row>
    <row r="956" spans="6:7">
      <c r="F956" s="31"/>
      <c r="G956" s="31"/>
    </row>
    <row r="957" spans="6:7">
      <c r="F957" s="31"/>
      <c r="G957" s="31"/>
    </row>
    <row r="958" spans="6:7">
      <c r="F958" s="31"/>
      <c r="G958" s="31"/>
    </row>
    <row r="959" spans="6:7">
      <c r="F959" s="31"/>
      <c r="G959" s="31"/>
    </row>
    <row r="960" spans="6:7">
      <c r="F960" s="31"/>
      <c r="G960" s="31"/>
    </row>
    <row r="961" spans="6:7">
      <c r="F961" s="31"/>
      <c r="G961" s="31"/>
    </row>
    <row r="962" spans="6:7">
      <c r="F962" s="31"/>
      <c r="G962" s="31"/>
    </row>
    <row r="963" spans="6:7">
      <c r="F963" s="31"/>
      <c r="G963" s="31"/>
    </row>
    <row r="964" spans="6:7">
      <c r="F964" s="31"/>
      <c r="G964" s="31"/>
    </row>
    <row r="965" spans="6:7">
      <c r="F965" s="31"/>
      <c r="G965" s="31"/>
    </row>
    <row r="966" spans="6:7">
      <c r="F966" s="31"/>
      <c r="G966" s="31"/>
    </row>
    <row r="967" spans="6:7">
      <c r="F967" s="31"/>
      <c r="G967" s="31"/>
    </row>
    <row r="968" spans="6:7">
      <c r="F968" s="31"/>
      <c r="G968" s="31"/>
    </row>
    <row r="969" spans="6:7">
      <c r="F969" s="31"/>
      <c r="G969" s="31"/>
    </row>
    <row r="970" spans="6:7">
      <c r="F970" s="31"/>
      <c r="G970" s="31"/>
    </row>
    <row r="971" spans="6:7">
      <c r="F971" s="31"/>
      <c r="G971" s="31"/>
    </row>
    <row r="972" spans="6:7">
      <c r="F972" s="31"/>
      <c r="G972" s="31"/>
    </row>
    <row r="973" spans="6:7">
      <c r="F973" s="31"/>
      <c r="G973" s="31"/>
    </row>
    <row r="974" spans="6:7">
      <c r="F974" s="31"/>
      <c r="G974" s="31"/>
    </row>
    <row r="975" spans="6:7">
      <c r="F975" s="31"/>
      <c r="G975" s="31"/>
    </row>
    <row r="976" spans="6:7">
      <c r="F976" s="31"/>
      <c r="G976" s="31"/>
    </row>
    <row r="977" spans="6:7">
      <c r="F977" s="31"/>
      <c r="G977" s="31"/>
    </row>
    <row r="978" spans="6:7">
      <c r="F978" s="31"/>
      <c r="G978" s="31"/>
    </row>
    <row r="979" spans="6:7">
      <c r="F979" s="31"/>
      <c r="G979" s="31"/>
    </row>
    <row r="980" spans="6:7">
      <c r="F980" s="31"/>
      <c r="G980" s="31"/>
    </row>
    <row r="981" spans="6:7">
      <c r="F981" s="31"/>
      <c r="G981" s="31"/>
    </row>
    <row r="982" spans="6:7">
      <c r="F982" s="31"/>
      <c r="G982" s="31"/>
    </row>
    <row r="983" spans="6:7">
      <c r="F983" s="31"/>
      <c r="G983" s="31"/>
    </row>
    <row r="984" spans="6:7">
      <c r="F984" s="31"/>
      <c r="G984" s="31"/>
    </row>
    <row r="985" spans="6:7">
      <c r="F985" s="31"/>
      <c r="G985" s="31"/>
    </row>
    <row r="986" spans="6:7">
      <c r="F986" s="31"/>
      <c r="G986" s="31"/>
    </row>
    <row r="987" spans="6:7">
      <c r="F987" s="31"/>
      <c r="G987" s="31"/>
    </row>
    <row r="988" spans="6:7">
      <c r="F988" s="31"/>
      <c r="G988" s="31"/>
    </row>
    <row r="989" spans="6:7">
      <c r="F989" s="31"/>
      <c r="G989" s="31"/>
    </row>
    <row r="990" spans="6:7">
      <c r="F990" s="31"/>
      <c r="G990" s="31"/>
    </row>
    <row r="991" spans="6:7">
      <c r="F991" s="31"/>
      <c r="G991" s="31"/>
    </row>
    <row r="992" spans="6:7">
      <c r="F992" s="31"/>
      <c r="G992" s="31"/>
    </row>
    <row r="993" spans="6:7">
      <c r="F993" s="31"/>
      <c r="G993" s="31"/>
    </row>
    <row r="994" spans="6:7">
      <c r="F994" s="31"/>
      <c r="G994" s="31"/>
    </row>
    <row r="995" spans="6:7">
      <c r="F995" s="31"/>
      <c r="G995" s="31"/>
    </row>
    <row r="996" spans="6:7">
      <c r="F996" s="31"/>
      <c r="G996" s="31"/>
    </row>
    <row r="997" spans="6:7">
      <c r="F997" s="31"/>
      <c r="G997" s="31"/>
    </row>
    <row r="998" spans="6:7">
      <c r="F998" s="31"/>
      <c r="G998" s="31"/>
    </row>
    <row r="999" spans="6:7">
      <c r="F999" s="31"/>
      <c r="G999" s="31"/>
    </row>
    <row r="1000" spans="6:7">
      <c r="F1000" s="31"/>
      <c r="G1000" s="31"/>
    </row>
    <row r="1001" spans="6:7">
      <c r="F1001" s="31"/>
      <c r="G1001" s="31"/>
    </row>
    <row r="1002" spans="6:7">
      <c r="F1002" s="31"/>
      <c r="G1002" s="31"/>
    </row>
    <row r="1003" spans="6:7">
      <c r="F1003" s="31"/>
      <c r="G1003" s="31"/>
    </row>
    <row r="1004" spans="6:7">
      <c r="F1004" s="31"/>
      <c r="G1004" s="31"/>
    </row>
    <row r="1005" spans="6:7">
      <c r="F1005" s="31"/>
      <c r="G1005" s="31"/>
    </row>
    <row r="1006" spans="6:7">
      <c r="F1006" s="31"/>
      <c r="G1006" s="31"/>
    </row>
    <row r="1007" spans="6:7">
      <c r="F1007" s="31"/>
      <c r="G1007" s="31"/>
    </row>
    <row r="1008" spans="6:7">
      <c r="F1008" s="31"/>
      <c r="G1008" s="31"/>
    </row>
    <row r="1009" spans="6:7">
      <c r="F1009" s="31"/>
      <c r="G1009" s="31"/>
    </row>
    <row r="1010" spans="6:7">
      <c r="F1010" s="31"/>
      <c r="G1010" s="31"/>
    </row>
    <row r="1011" spans="6:7">
      <c r="F1011" s="31"/>
      <c r="G1011" s="31"/>
    </row>
    <row r="1012" spans="6:7">
      <c r="F1012" s="31"/>
      <c r="G1012" s="31"/>
    </row>
    <row r="1013" spans="6:7">
      <c r="F1013" s="31"/>
      <c r="G1013" s="31"/>
    </row>
    <row r="1014" spans="6:7">
      <c r="F1014" s="31"/>
      <c r="G1014" s="31"/>
    </row>
    <row r="1015" spans="6:7">
      <c r="F1015" s="31"/>
      <c r="G1015" s="31"/>
    </row>
    <row r="1016" spans="6:7">
      <c r="F1016" s="31"/>
      <c r="G1016" s="31"/>
    </row>
    <row r="1017" spans="6:7">
      <c r="F1017" s="31"/>
      <c r="G1017" s="31"/>
    </row>
    <row r="1018" spans="6:7">
      <c r="F1018" s="31"/>
      <c r="G1018" s="31"/>
    </row>
    <row r="1019" spans="6:7">
      <c r="F1019" s="31"/>
      <c r="G1019" s="31"/>
    </row>
    <row r="1020" spans="6:7">
      <c r="F1020" s="31"/>
      <c r="G1020" s="31"/>
    </row>
    <row r="1021" spans="6:7">
      <c r="F1021" s="31"/>
      <c r="G1021" s="31"/>
    </row>
    <row r="1022" spans="6:7">
      <c r="F1022" s="31"/>
      <c r="G1022" s="31"/>
    </row>
    <row r="1023" spans="6:7">
      <c r="F1023" s="31"/>
      <c r="G1023" s="31"/>
    </row>
    <row r="1024" spans="6:7">
      <c r="F1024" s="31"/>
      <c r="G1024" s="31"/>
    </row>
    <row r="1025" spans="6:7">
      <c r="F1025" s="31"/>
      <c r="G1025" s="31"/>
    </row>
    <row r="1026" spans="6:7">
      <c r="F1026" s="31"/>
      <c r="G1026" s="31"/>
    </row>
    <row r="1027" spans="6:7">
      <c r="F1027" s="31"/>
      <c r="G1027" s="31"/>
    </row>
    <row r="1028" spans="6:7">
      <c r="F1028" s="31"/>
      <c r="G1028" s="31"/>
    </row>
    <row r="1029" spans="6:7">
      <c r="F1029" s="31"/>
      <c r="G1029" s="31"/>
    </row>
    <row r="1030" spans="6:7">
      <c r="F1030" s="31"/>
      <c r="G1030" s="31"/>
    </row>
    <row r="1031" spans="6:7">
      <c r="F1031" s="31"/>
      <c r="G1031" s="31"/>
    </row>
    <row r="1032" spans="6:7">
      <c r="F1032" s="31"/>
      <c r="G1032" s="31"/>
    </row>
    <row r="1033" spans="6:7">
      <c r="F1033" s="31"/>
      <c r="G1033" s="31"/>
    </row>
    <row r="1034" spans="6:7">
      <c r="F1034" s="31"/>
      <c r="G1034" s="31"/>
    </row>
    <row r="1035" spans="6:7">
      <c r="F1035" s="31"/>
      <c r="G1035" s="31"/>
    </row>
    <row r="1036" spans="6:7">
      <c r="F1036" s="31"/>
      <c r="G1036" s="31"/>
    </row>
    <row r="1037" spans="6:7">
      <c r="F1037" s="31"/>
      <c r="G1037" s="31"/>
    </row>
    <row r="1038" spans="6:7">
      <c r="F1038" s="31"/>
      <c r="G1038" s="31"/>
    </row>
    <row r="1039" spans="6:7">
      <c r="F1039" s="31"/>
      <c r="G1039" s="31"/>
    </row>
    <row r="1040" spans="6:7">
      <c r="F1040" s="31"/>
      <c r="G1040" s="31"/>
    </row>
    <row r="1041" spans="6:7">
      <c r="F1041" s="31"/>
      <c r="G1041" s="31"/>
    </row>
    <row r="1042" spans="6:7">
      <c r="F1042" s="31"/>
      <c r="G1042" s="31"/>
    </row>
    <row r="1043" spans="6:7">
      <c r="F1043" s="31"/>
      <c r="G1043" s="31"/>
    </row>
    <row r="1044" spans="6:7">
      <c r="F1044" s="31"/>
      <c r="G1044" s="31"/>
    </row>
    <row r="1045" spans="6:7">
      <c r="F1045" s="31"/>
      <c r="G1045" s="31"/>
    </row>
    <row r="1046" spans="6:7">
      <c r="F1046" s="31"/>
      <c r="G1046" s="31"/>
    </row>
    <row r="1047" spans="6:7">
      <c r="F1047" s="31"/>
      <c r="G1047" s="31"/>
    </row>
    <row r="1048" spans="6:7">
      <c r="F1048" s="31"/>
      <c r="G1048" s="31"/>
    </row>
    <row r="1049" spans="6:7">
      <c r="F1049" s="31"/>
      <c r="G1049" s="31"/>
    </row>
    <row r="1050" spans="6:7">
      <c r="F1050" s="31"/>
      <c r="G1050" s="31"/>
    </row>
    <row r="1051" spans="6:7">
      <c r="F1051" s="31"/>
      <c r="G1051" s="31"/>
    </row>
    <row r="1052" spans="6:7">
      <c r="F1052" s="31"/>
      <c r="G1052" s="31"/>
    </row>
    <row r="1053" spans="6:7">
      <c r="F1053" s="31"/>
      <c r="G1053" s="31"/>
    </row>
    <row r="1054" spans="6:7">
      <c r="F1054" s="31"/>
      <c r="G1054" s="31"/>
    </row>
    <row r="1055" spans="6:7">
      <c r="F1055" s="31"/>
      <c r="G1055" s="31"/>
    </row>
    <row r="1056" spans="6:7">
      <c r="F1056" s="31"/>
      <c r="G1056" s="31"/>
    </row>
    <row r="1057" spans="6:7">
      <c r="F1057" s="31"/>
      <c r="G1057" s="31"/>
    </row>
    <row r="1058" spans="6:7">
      <c r="F1058" s="31"/>
      <c r="G1058" s="31"/>
    </row>
    <row r="1059" spans="6:7">
      <c r="F1059" s="31"/>
      <c r="G1059" s="31"/>
    </row>
    <row r="1060" spans="6:7">
      <c r="F1060" s="31"/>
      <c r="G1060" s="31"/>
    </row>
    <row r="1061" spans="6:7">
      <c r="F1061" s="31"/>
      <c r="G1061" s="31"/>
    </row>
    <row r="1062" spans="6:7">
      <c r="F1062" s="31"/>
      <c r="G1062" s="31"/>
    </row>
    <row r="1063" spans="6:7">
      <c r="F1063" s="31"/>
      <c r="G1063" s="31"/>
    </row>
    <row r="1064" spans="6:7">
      <c r="F1064" s="31"/>
      <c r="G1064" s="31"/>
    </row>
    <row r="1065" spans="6:7">
      <c r="F1065" s="31"/>
      <c r="G1065" s="31"/>
    </row>
    <row r="1066" spans="6:7">
      <c r="F1066" s="31"/>
      <c r="G1066" s="31"/>
    </row>
    <row r="1067" spans="6:7">
      <c r="F1067" s="31"/>
      <c r="G1067" s="31"/>
    </row>
    <row r="1068" spans="6:7">
      <c r="F1068" s="31"/>
      <c r="G1068" s="31"/>
    </row>
    <row r="1069" spans="6:7">
      <c r="F1069" s="31"/>
      <c r="G1069" s="31"/>
    </row>
    <row r="1070" spans="6:7">
      <c r="F1070" s="31"/>
      <c r="G1070" s="31"/>
    </row>
    <row r="1071" spans="6:7">
      <c r="F1071" s="31"/>
      <c r="G1071" s="31"/>
    </row>
    <row r="1072" spans="6:7">
      <c r="F1072" s="31"/>
      <c r="G1072" s="31"/>
    </row>
    <row r="1073" spans="6:7">
      <c r="F1073" s="31"/>
      <c r="G1073" s="31"/>
    </row>
    <row r="1074" spans="6:7">
      <c r="F1074" s="31"/>
      <c r="G1074" s="31"/>
    </row>
    <row r="1075" spans="6:7">
      <c r="F1075" s="31"/>
      <c r="G1075" s="31"/>
    </row>
    <row r="1076" spans="6:7">
      <c r="F1076" s="31"/>
      <c r="G1076" s="31"/>
    </row>
    <row r="1077" spans="6:7">
      <c r="F1077" s="31"/>
      <c r="G1077" s="31"/>
    </row>
    <row r="1078" spans="6:7">
      <c r="F1078" s="31"/>
      <c r="G1078" s="31"/>
    </row>
    <row r="1079" spans="6:7">
      <c r="F1079" s="31"/>
      <c r="G1079" s="31"/>
    </row>
    <row r="1080" spans="6:7">
      <c r="F1080" s="31"/>
      <c r="G1080" s="31"/>
    </row>
    <row r="1081" spans="6:7">
      <c r="F1081" s="31"/>
      <c r="G1081" s="31"/>
    </row>
    <row r="1082" spans="6:7">
      <c r="F1082" s="31"/>
      <c r="G1082" s="31"/>
    </row>
    <row r="1083" spans="6:7">
      <c r="F1083" s="31"/>
      <c r="G1083" s="31"/>
    </row>
    <row r="1084" spans="6:7">
      <c r="F1084" s="31"/>
      <c r="G1084" s="31"/>
    </row>
    <row r="1085" spans="6:7">
      <c r="F1085" s="31"/>
      <c r="G1085" s="31"/>
    </row>
    <row r="1086" spans="6:7">
      <c r="F1086" s="31"/>
      <c r="G1086" s="31"/>
    </row>
    <row r="1087" spans="6:7">
      <c r="F1087" s="31"/>
      <c r="G1087" s="31"/>
    </row>
    <row r="1088" spans="6:7">
      <c r="F1088" s="31"/>
      <c r="G1088" s="31"/>
    </row>
    <row r="1089" spans="6:7">
      <c r="F1089" s="31"/>
      <c r="G1089" s="31"/>
    </row>
    <row r="1090" spans="6:7">
      <c r="F1090" s="31"/>
      <c r="G1090" s="31"/>
    </row>
    <row r="1091" spans="6:7">
      <c r="F1091" s="31"/>
      <c r="G1091" s="31"/>
    </row>
    <row r="1092" spans="6:7">
      <c r="F1092" s="31"/>
      <c r="G1092" s="31"/>
    </row>
    <row r="1093" spans="6:7">
      <c r="F1093" s="31"/>
      <c r="G1093" s="31"/>
    </row>
    <row r="1094" spans="6:7">
      <c r="F1094" s="31"/>
      <c r="G1094" s="31"/>
    </row>
    <row r="1095" spans="6:7">
      <c r="F1095" s="31"/>
      <c r="G1095" s="31"/>
    </row>
    <row r="1096" spans="6:7">
      <c r="F1096" s="31"/>
      <c r="G1096" s="31"/>
    </row>
    <row r="1097" spans="6:7">
      <c r="F1097" s="31"/>
      <c r="G1097" s="31"/>
    </row>
    <row r="1098" spans="6:7">
      <c r="F1098" s="31"/>
      <c r="G1098" s="31"/>
    </row>
    <row r="1099" spans="6:7">
      <c r="F1099" s="31"/>
      <c r="G1099" s="31"/>
    </row>
    <row r="1100" spans="6:7">
      <c r="F1100" s="31"/>
      <c r="G1100" s="31"/>
    </row>
    <row r="1101" spans="6:7">
      <c r="F1101" s="31"/>
      <c r="G1101" s="31"/>
    </row>
    <row r="1102" spans="6:7">
      <c r="F1102" s="31"/>
      <c r="G1102" s="31"/>
    </row>
    <row r="1103" spans="6:7">
      <c r="F1103" s="31"/>
      <c r="G1103" s="31"/>
    </row>
    <row r="1104" spans="6:7">
      <c r="F1104" s="31"/>
      <c r="G1104" s="31"/>
    </row>
    <row r="1105" spans="6:7">
      <c r="F1105" s="31"/>
      <c r="G1105" s="31"/>
    </row>
    <row r="1106" spans="6:7">
      <c r="F1106" s="31"/>
      <c r="G1106" s="31"/>
    </row>
    <row r="1107" spans="6:7">
      <c r="F1107" s="31"/>
      <c r="G1107" s="31"/>
    </row>
    <row r="1108" spans="6:7">
      <c r="F1108" s="31"/>
      <c r="G1108" s="31"/>
    </row>
    <row r="1109" spans="6:7">
      <c r="F1109" s="31"/>
      <c r="G1109" s="31"/>
    </row>
    <row r="1110" spans="6:7">
      <c r="F1110" s="31"/>
      <c r="G1110" s="31"/>
    </row>
    <row r="1111" spans="6:7">
      <c r="F1111" s="31"/>
      <c r="G1111" s="31"/>
    </row>
    <row r="1112" spans="6:7">
      <c r="F1112" s="31"/>
      <c r="G1112" s="31"/>
    </row>
    <row r="1113" spans="6:7">
      <c r="F1113" s="31"/>
      <c r="G1113" s="31"/>
    </row>
    <row r="1114" spans="6:7">
      <c r="F1114" s="31"/>
      <c r="G1114" s="31"/>
    </row>
    <row r="1115" spans="6:7">
      <c r="F1115" s="31"/>
      <c r="G1115" s="31"/>
    </row>
    <row r="1116" spans="6:7">
      <c r="F1116" s="31"/>
      <c r="G1116" s="31"/>
    </row>
    <row r="1117" spans="6:7">
      <c r="F1117" s="31"/>
      <c r="G1117" s="31"/>
    </row>
    <row r="1118" spans="6:7">
      <c r="F1118" s="31"/>
      <c r="G1118" s="31"/>
    </row>
    <row r="1119" spans="6:7">
      <c r="F1119" s="31"/>
      <c r="G1119" s="31"/>
    </row>
    <row r="1120" spans="6:7">
      <c r="F1120" s="31"/>
      <c r="G1120" s="31"/>
    </row>
    <row r="1121" spans="6:7">
      <c r="F1121" s="31"/>
      <c r="G1121" s="31"/>
    </row>
    <row r="1122" spans="6:7">
      <c r="F1122" s="31"/>
      <c r="G1122" s="31"/>
    </row>
    <row r="1123" spans="6:7">
      <c r="F1123" s="31"/>
      <c r="G1123" s="31"/>
    </row>
    <row r="1124" spans="6:7">
      <c r="F1124" s="31"/>
      <c r="G1124" s="31"/>
    </row>
    <row r="1125" spans="6:7">
      <c r="F1125" s="31"/>
      <c r="G1125" s="31"/>
    </row>
    <row r="1126" spans="6:7">
      <c r="F1126" s="31"/>
      <c r="G1126" s="31"/>
    </row>
    <row r="1127" spans="6:7">
      <c r="F1127" s="31"/>
      <c r="G1127" s="31"/>
    </row>
    <row r="1128" spans="6:7">
      <c r="F1128" s="31"/>
      <c r="G1128" s="31"/>
    </row>
    <row r="1129" spans="6:7">
      <c r="F1129" s="31"/>
      <c r="G1129" s="31"/>
    </row>
    <row r="1130" spans="6:7">
      <c r="F1130" s="31"/>
      <c r="G1130" s="31"/>
    </row>
    <row r="1131" spans="6:7">
      <c r="F1131" s="31"/>
      <c r="G1131" s="31"/>
    </row>
    <row r="1132" spans="6:7">
      <c r="F1132" s="31"/>
      <c r="G1132" s="31"/>
    </row>
    <row r="1133" spans="6:7">
      <c r="F1133" s="31"/>
      <c r="G1133" s="31"/>
    </row>
    <row r="1134" spans="6:7">
      <c r="F1134" s="31"/>
      <c r="G1134" s="31"/>
    </row>
    <row r="1135" spans="6:7">
      <c r="F1135" s="31"/>
      <c r="G1135" s="31"/>
    </row>
    <row r="1136" spans="6:7">
      <c r="F1136" s="31"/>
      <c r="G1136" s="31"/>
    </row>
    <row r="1137" spans="6:7">
      <c r="F1137" s="31"/>
      <c r="G1137" s="31"/>
    </row>
    <row r="1138" spans="6:7">
      <c r="F1138" s="31"/>
      <c r="G1138" s="31"/>
    </row>
    <row r="1139" spans="6:7">
      <c r="F1139" s="31"/>
      <c r="G1139" s="31"/>
    </row>
    <row r="1140" spans="6:7">
      <c r="F1140" s="31"/>
      <c r="G1140" s="31"/>
    </row>
    <row r="1141" spans="6:7">
      <c r="F1141" s="31"/>
      <c r="G1141" s="31"/>
    </row>
    <row r="1142" spans="6:7">
      <c r="F1142" s="31"/>
      <c r="G1142" s="31"/>
    </row>
    <row r="1143" spans="6:7">
      <c r="F1143" s="31"/>
      <c r="G1143" s="31"/>
    </row>
    <row r="1144" spans="6:7">
      <c r="F1144" s="31"/>
      <c r="G1144" s="31"/>
    </row>
    <row r="1145" spans="6:7">
      <c r="F1145" s="31"/>
      <c r="G1145" s="31"/>
    </row>
    <row r="1146" spans="6:7">
      <c r="F1146" s="31"/>
      <c r="G1146" s="31"/>
    </row>
    <row r="1147" spans="6:7">
      <c r="F1147" s="31"/>
      <c r="G1147" s="31"/>
    </row>
    <row r="1148" spans="6:7">
      <c r="F1148" s="31"/>
      <c r="G1148" s="31"/>
    </row>
    <row r="1149" spans="6:7">
      <c r="F1149" s="31"/>
      <c r="G1149" s="31"/>
    </row>
    <row r="1150" spans="6:7">
      <c r="F1150" s="31"/>
      <c r="G1150" s="31"/>
    </row>
    <row r="1151" spans="6:7">
      <c r="F1151" s="31"/>
      <c r="G1151" s="31"/>
    </row>
    <row r="1152" spans="6:7">
      <c r="F1152" s="31"/>
      <c r="G1152" s="31"/>
    </row>
    <row r="1153" spans="6:7">
      <c r="F1153" s="31"/>
      <c r="G1153" s="31"/>
    </row>
    <row r="1154" spans="6:7">
      <c r="F1154" s="31"/>
      <c r="G1154" s="31"/>
    </row>
    <row r="1155" spans="6:7">
      <c r="F1155" s="31"/>
      <c r="G1155" s="31"/>
    </row>
    <row r="1156" spans="6:7">
      <c r="F1156" s="31"/>
      <c r="G1156" s="31"/>
    </row>
    <row r="1157" spans="6:7">
      <c r="F1157" s="31"/>
      <c r="G1157" s="31"/>
    </row>
    <row r="1158" spans="6:7">
      <c r="F1158" s="31"/>
      <c r="G1158" s="31"/>
    </row>
    <row r="1159" spans="6:7">
      <c r="F1159" s="31"/>
      <c r="G1159" s="31"/>
    </row>
    <row r="1160" spans="6:7">
      <c r="F1160" s="31"/>
      <c r="G1160" s="31"/>
    </row>
    <row r="1161" spans="6:7">
      <c r="F1161" s="31"/>
      <c r="G1161" s="31"/>
    </row>
    <row r="1162" spans="6:7">
      <c r="F1162" s="31"/>
      <c r="G1162" s="31"/>
    </row>
    <row r="1163" spans="6:7">
      <c r="F1163" s="31"/>
      <c r="G1163" s="31"/>
    </row>
    <row r="1164" spans="6:7">
      <c r="F1164" s="31"/>
      <c r="G1164" s="31"/>
    </row>
    <row r="1165" spans="6:7">
      <c r="F1165" s="31"/>
      <c r="G1165" s="31"/>
    </row>
    <row r="1166" spans="6:7">
      <c r="F1166" s="31"/>
      <c r="G1166" s="31"/>
    </row>
    <row r="1167" spans="6:7">
      <c r="F1167" s="31"/>
      <c r="G1167" s="31"/>
    </row>
    <row r="1168" spans="6:7">
      <c r="F1168" s="31"/>
      <c r="G1168" s="31"/>
    </row>
    <row r="1169" spans="6:7">
      <c r="F1169" s="31"/>
      <c r="G1169" s="31"/>
    </row>
    <row r="1170" spans="6:7">
      <c r="F1170" s="31"/>
      <c r="G1170" s="31"/>
    </row>
    <row r="1171" spans="6:7">
      <c r="F1171" s="31"/>
      <c r="G1171" s="31"/>
    </row>
    <row r="1172" spans="6:7">
      <c r="F1172" s="31"/>
      <c r="G1172" s="31"/>
    </row>
    <row r="1173" spans="6:7">
      <c r="F1173" s="31"/>
      <c r="G1173" s="31"/>
    </row>
    <row r="1174" spans="6:7">
      <c r="F1174" s="31"/>
      <c r="G1174" s="31"/>
    </row>
    <row r="1175" spans="6:7">
      <c r="F1175" s="31"/>
      <c r="G1175" s="31"/>
    </row>
    <row r="1176" spans="6:7">
      <c r="F1176" s="31"/>
      <c r="G1176" s="31"/>
    </row>
    <row r="1177" spans="6:7">
      <c r="F1177" s="31"/>
      <c r="G1177" s="31"/>
    </row>
    <row r="1178" spans="6:7">
      <c r="F1178" s="31"/>
      <c r="G1178" s="31"/>
    </row>
    <row r="1179" spans="6:7">
      <c r="F1179" s="31"/>
      <c r="G1179" s="31"/>
    </row>
    <row r="1180" spans="6:7">
      <c r="F1180" s="31"/>
      <c r="G1180" s="31"/>
    </row>
    <row r="1181" spans="6:7">
      <c r="F1181" s="31"/>
      <c r="G1181" s="31"/>
    </row>
    <row r="1182" spans="6:7">
      <c r="F1182" s="31"/>
      <c r="G1182" s="31"/>
    </row>
    <row r="1183" spans="6:7">
      <c r="F1183" s="31"/>
      <c r="G1183" s="31"/>
    </row>
    <row r="1184" spans="6:7">
      <c r="F1184" s="31"/>
      <c r="G1184" s="31"/>
    </row>
    <row r="1185" spans="6:7">
      <c r="F1185" s="31"/>
      <c r="G1185" s="31"/>
    </row>
    <row r="1186" spans="6:7">
      <c r="F1186" s="31"/>
      <c r="G1186" s="31"/>
    </row>
    <row r="1187" spans="6:7">
      <c r="F1187" s="31"/>
      <c r="G1187" s="31"/>
    </row>
    <row r="1188" spans="6:7">
      <c r="F1188" s="31"/>
      <c r="G1188" s="31"/>
    </row>
    <row r="1189" spans="6:7">
      <c r="F1189" s="31"/>
      <c r="G1189" s="31"/>
    </row>
    <row r="1190" spans="6:7">
      <c r="F1190" s="31"/>
      <c r="G1190" s="31"/>
    </row>
    <row r="1191" spans="6:7">
      <c r="F1191" s="31"/>
      <c r="G1191" s="31"/>
    </row>
    <row r="1192" spans="6:7">
      <c r="F1192" s="31"/>
      <c r="G1192" s="31"/>
    </row>
    <row r="1193" spans="6:7">
      <c r="F1193" s="31"/>
      <c r="G1193" s="31"/>
    </row>
    <row r="1194" spans="6:7">
      <c r="F1194" s="31"/>
      <c r="G1194" s="31"/>
    </row>
    <row r="1195" spans="6:7">
      <c r="F1195" s="31"/>
      <c r="G1195" s="31"/>
    </row>
    <row r="1196" spans="6:7">
      <c r="F1196" s="31"/>
      <c r="G1196" s="31"/>
    </row>
    <row r="1197" spans="6:7">
      <c r="F1197" s="31"/>
      <c r="G1197" s="31"/>
    </row>
    <row r="1198" spans="6:7">
      <c r="F1198" s="31"/>
      <c r="G1198" s="31"/>
    </row>
    <row r="1199" spans="6:7">
      <c r="F1199" s="31"/>
      <c r="G1199" s="31"/>
    </row>
    <row r="1200" spans="6:7">
      <c r="F1200" s="31"/>
      <c r="G1200" s="31"/>
    </row>
    <row r="1201" spans="6:7">
      <c r="F1201" s="31"/>
      <c r="G1201" s="31"/>
    </row>
    <row r="1202" spans="6:7">
      <c r="F1202" s="31"/>
      <c r="G1202" s="31"/>
    </row>
    <row r="1203" spans="6:7">
      <c r="F1203" s="31"/>
      <c r="G1203" s="31"/>
    </row>
    <row r="1204" spans="6:7">
      <c r="F1204" s="31"/>
      <c r="G1204" s="31"/>
    </row>
    <row r="1205" spans="6:7">
      <c r="F1205" s="31"/>
      <c r="G1205" s="31"/>
    </row>
    <row r="1206" spans="6:7">
      <c r="F1206" s="31"/>
      <c r="G1206" s="31"/>
    </row>
    <row r="1207" spans="6:7">
      <c r="F1207" s="31"/>
      <c r="G1207" s="31"/>
    </row>
    <row r="1208" spans="6:7">
      <c r="F1208" s="31"/>
      <c r="G1208" s="31"/>
    </row>
    <row r="1209" spans="6:7">
      <c r="F1209" s="31"/>
      <c r="G1209" s="31"/>
    </row>
    <row r="1210" spans="6:7">
      <c r="F1210" s="31"/>
      <c r="G1210" s="31"/>
    </row>
    <row r="1211" spans="6:7">
      <c r="F1211" s="31"/>
      <c r="G1211" s="31"/>
    </row>
    <row r="1212" spans="6:7">
      <c r="F1212" s="31"/>
      <c r="G1212" s="31"/>
    </row>
    <row r="1213" spans="6:7">
      <c r="F1213" s="31"/>
      <c r="G1213" s="31"/>
    </row>
    <row r="1214" spans="6:7">
      <c r="F1214" s="31"/>
      <c r="G1214" s="31"/>
    </row>
    <row r="1215" spans="6:7">
      <c r="F1215" s="31"/>
      <c r="G1215" s="31"/>
    </row>
    <row r="1216" spans="6:7">
      <c r="F1216" s="31"/>
      <c r="G1216" s="31"/>
    </row>
    <row r="1217" spans="6:7">
      <c r="F1217" s="31"/>
      <c r="G1217" s="31"/>
    </row>
    <row r="1218" spans="6:7">
      <c r="F1218" s="31"/>
      <c r="G1218" s="31"/>
    </row>
    <row r="1219" spans="6:7">
      <c r="F1219" s="31"/>
      <c r="G1219" s="31"/>
    </row>
    <row r="1220" spans="6:7">
      <c r="F1220" s="31"/>
      <c r="G1220" s="31"/>
    </row>
    <row r="1221" spans="6:7">
      <c r="F1221" s="31"/>
      <c r="G1221" s="31"/>
    </row>
    <row r="1222" spans="6:7">
      <c r="F1222" s="31"/>
      <c r="G1222" s="31"/>
    </row>
    <row r="1223" spans="6:7">
      <c r="F1223" s="31"/>
      <c r="G1223" s="31"/>
    </row>
    <row r="1224" spans="6:7">
      <c r="F1224" s="31"/>
      <c r="G1224" s="31"/>
    </row>
    <row r="1225" spans="6:7">
      <c r="F1225" s="31"/>
      <c r="G1225" s="31"/>
    </row>
    <row r="1226" spans="6:7">
      <c r="F1226" s="31"/>
      <c r="G1226" s="31"/>
    </row>
    <row r="1227" spans="6:7">
      <c r="F1227" s="31"/>
      <c r="G1227" s="31"/>
    </row>
    <row r="1228" spans="6:7">
      <c r="F1228" s="31"/>
      <c r="G1228" s="31"/>
    </row>
    <row r="1229" spans="6:7">
      <c r="F1229" s="31"/>
      <c r="G1229" s="31"/>
    </row>
    <row r="1230" spans="6:7">
      <c r="F1230" s="31"/>
      <c r="G1230" s="31"/>
    </row>
    <row r="1231" spans="6:7">
      <c r="F1231" s="31"/>
      <c r="G1231" s="31"/>
    </row>
    <row r="1232" spans="6:7">
      <c r="F1232" s="31"/>
      <c r="G1232" s="31"/>
    </row>
    <row r="1233" spans="6:7">
      <c r="F1233" s="31"/>
      <c r="G1233" s="31"/>
    </row>
    <row r="1234" spans="6:7">
      <c r="F1234" s="31"/>
      <c r="G1234" s="31"/>
    </row>
    <row r="1235" spans="6:7">
      <c r="F1235" s="31"/>
      <c r="G1235" s="31"/>
    </row>
    <row r="1236" spans="6:7">
      <c r="F1236" s="31"/>
      <c r="G1236" s="31"/>
    </row>
    <row r="1237" spans="6:7">
      <c r="F1237" s="31"/>
      <c r="G1237" s="31"/>
    </row>
    <row r="1238" spans="6:7">
      <c r="F1238" s="31"/>
      <c r="G1238" s="31"/>
    </row>
    <row r="1239" spans="6:7">
      <c r="F1239" s="31"/>
      <c r="G1239" s="31"/>
    </row>
    <row r="1240" spans="6:7">
      <c r="F1240" s="31"/>
      <c r="G1240" s="31"/>
    </row>
    <row r="1241" spans="6:7">
      <c r="F1241" s="31"/>
      <c r="G1241" s="31"/>
    </row>
    <row r="1242" spans="6:7">
      <c r="F1242" s="31"/>
      <c r="G1242" s="31"/>
    </row>
    <row r="1243" spans="6:7">
      <c r="F1243" s="31"/>
      <c r="G1243" s="31"/>
    </row>
    <row r="1244" spans="6:7">
      <c r="F1244" s="31"/>
      <c r="G1244" s="31"/>
    </row>
    <row r="1245" spans="6:7">
      <c r="F1245" s="31"/>
      <c r="G1245" s="31"/>
    </row>
    <row r="1246" spans="6:7">
      <c r="F1246" s="31"/>
      <c r="G1246" s="31"/>
    </row>
    <row r="1247" spans="6:7">
      <c r="F1247" s="31"/>
      <c r="G1247" s="31"/>
    </row>
    <row r="1248" spans="6:7" s="31" customFormat="1"/>
    <row r="1249" s="31" customFormat="1"/>
    <row r="1250" s="31" customFormat="1"/>
    <row r="1251" s="31" customFormat="1"/>
    <row r="1252" s="31" customFormat="1"/>
    <row r="1253" s="31" customFormat="1"/>
    <row r="1254" s="31" customFormat="1"/>
    <row r="1255" s="31" customFormat="1"/>
    <row r="1256" s="31" customFormat="1"/>
    <row r="1257" s="31" customFormat="1"/>
    <row r="1258" s="31" customFormat="1"/>
    <row r="1259" s="31" customFormat="1"/>
    <row r="1260" s="31" customFormat="1"/>
    <row r="1261" s="31" customFormat="1"/>
    <row r="1262" s="31" customFormat="1"/>
    <row r="1263" s="31" customFormat="1"/>
    <row r="1264" s="31" customFormat="1"/>
    <row r="1265" s="31" customFormat="1"/>
    <row r="1266" s="31" customFormat="1"/>
    <row r="1267" s="31" customFormat="1"/>
    <row r="1268" s="31" customFormat="1"/>
    <row r="1269" s="31" customFormat="1"/>
    <row r="1270" s="31" customFormat="1"/>
    <row r="1271" s="31" customFormat="1"/>
    <row r="1272" s="31" customFormat="1"/>
    <row r="1273" s="31" customFormat="1"/>
    <row r="1274" s="31" customFormat="1"/>
    <row r="1275" s="31" customFormat="1"/>
    <row r="1276" s="31" customFormat="1"/>
    <row r="1277" s="31" customFormat="1"/>
    <row r="1278" s="31" customFormat="1"/>
    <row r="1279" s="31" customFormat="1"/>
    <row r="1280" s="31" customFormat="1"/>
    <row r="1281" s="31" customFormat="1"/>
    <row r="1282" s="31" customFormat="1"/>
    <row r="1283" s="31" customFormat="1"/>
    <row r="1284" s="31" customFormat="1"/>
    <row r="1285" s="31" customFormat="1"/>
    <row r="1286" s="31" customFormat="1"/>
    <row r="1287" s="31" customFormat="1"/>
    <row r="1288" s="31" customFormat="1"/>
    <row r="1289" s="31" customFormat="1"/>
    <row r="1290" s="31" customFormat="1"/>
    <row r="1291" s="31" customFormat="1"/>
    <row r="1292" s="31" customFormat="1"/>
    <row r="1293" s="31" customFormat="1"/>
    <row r="1294" s="31" customFormat="1"/>
    <row r="1295" s="31" customFormat="1"/>
    <row r="1296" s="31" customFormat="1"/>
    <row r="1297" s="31" customFormat="1"/>
    <row r="1298" s="31" customFormat="1"/>
    <row r="1299" s="31" customFormat="1"/>
    <row r="1300" s="31" customFormat="1"/>
    <row r="1301" s="31" customFormat="1"/>
    <row r="1302" s="31" customFormat="1"/>
    <row r="1303" s="31" customFormat="1"/>
    <row r="1304" s="31" customFormat="1"/>
    <row r="1305" s="31" customFormat="1"/>
    <row r="1306" s="31" customFormat="1"/>
    <row r="1307" s="31" customFormat="1"/>
    <row r="1308" s="31" customFormat="1"/>
    <row r="1309" s="31" customFormat="1"/>
    <row r="1310" s="31" customFormat="1"/>
    <row r="1311" s="31" customFormat="1"/>
    <row r="1312" s="31" customFormat="1"/>
    <row r="1313" s="31" customFormat="1"/>
    <row r="1314" s="31" customFormat="1"/>
    <row r="1315" s="31" customFormat="1"/>
    <row r="1316" s="31" customFormat="1"/>
    <row r="1317" s="31" customFormat="1"/>
    <row r="1318" s="31" customFormat="1"/>
    <row r="1319" s="31" customFormat="1"/>
    <row r="1320" s="31" customFormat="1"/>
    <row r="1321" s="31" customFormat="1"/>
    <row r="1322" s="31" customFormat="1"/>
    <row r="1323" s="31" customFormat="1"/>
    <row r="1324" s="31" customFormat="1"/>
    <row r="1325" s="31" customFormat="1"/>
    <row r="1326" s="31" customFormat="1"/>
    <row r="1327" s="31" customFormat="1"/>
    <row r="1328" s="31" customFormat="1"/>
    <row r="1329" s="31" customFormat="1"/>
    <row r="1330" s="31" customFormat="1"/>
    <row r="1331" s="31" customFormat="1"/>
    <row r="1332" s="31" customFormat="1"/>
    <row r="1333" s="31" customFormat="1"/>
    <row r="1334" s="31" customFormat="1"/>
    <row r="1335" s="31" customFormat="1"/>
    <row r="1336" s="31" customFormat="1"/>
    <row r="1337" s="31" customFormat="1"/>
    <row r="1338" s="31" customFormat="1"/>
    <row r="1339" s="31" customFormat="1"/>
    <row r="1340" s="31" customFormat="1"/>
    <row r="1341" s="31" customFormat="1"/>
    <row r="1342" s="31" customFormat="1"/>
    <row r="1343" s="31" customFormat="1"/>
    <row r="1344" s="31" customFormat="1"/>
    <row r="1345" s="31" customFormat="1"/>
    <row r="1346" s="31" customFormat="1"/>
    <row r="1347" s="31" customFormat="1"/>
    <row r="1348" s="31" customFormat="1"/>
    <row r="1349" s="31" customFormat="1"/>
    <row r="1350" s="31" customFormat="1"/>
    <row r="1351" s="31" customFormat="1"/>
    <row r="1352" s="31" customFormat="1"/>
    <row r="1353" s="31" customFormat="1"/>
    <row r="1354" s="31" customFormat="1"/>
    <row r="1355" s="31" customFormat="1"/>
    <row r="1356" s="31" customFormat="1"/>
    <row r="1357" s="31" customFormat="1"/>
    <row r="1358" s="31" customFormat="1"/>
    <row r="1359" s="31" customFormat="1"/>
    <row r="1360" s="31" customFormat="1"/>
    <row r="1361" s="31" customFormat="1"/>
    <row r="1362" s="31" customFormat="1"/>
    <row r="1363" s="31" customFormat="1"/>
    <row r="1364" s="31" customFormat="1"/>
    <row r="1365" s="31" customFormat="1"/>
    <row r="1366" s="31" customFormat="1"/>
    <row r="1367" s="31" customFormat="1"/>
    <row r="1368" s="31" customFormat="1"/>
    <row r="1369" s="31" customFormat="1"/>
    <row r="1370" s="31" customFormat="1"/>
    <row r="1371" s="31" customFormat="1"/>
    <row r="1372" s="31" customFormat="1"/>
    <row r="1373" s="31" customFormat="1"/>
    <row r="1374" s="31" customFormat="1"/>
    <row r="1375" s="31" customFormat="1"/>
    <row r="1376" s="31" customFormat="1"/>
    <row r="1377" s="31" customFormat="1"/>
    <row r="1378" s="31" customFormat="1"/>
    <row r="1379" s="31" customFormat="1"/>
    <row r="1380" s="31" customFormat="1"/>
    <row r="1381" s="31" customFormat="1"/>
    <row r="1382" s="31" customFormat="1"/>
    <row r="1383" s="31" customFormat="1"/>
    <row r="1384" s="31" customFormat="1"/>
    <row r="1385" s="31" customFormat="1"/>
    <row r="1386" s="31" customFormat="1"/>
    <row r="1387" s="31" customFormat="1"/>
    <row r="1388" s="31" customFormat="1"/>
    <row r="1389" s="31" customFormat="1"/>
    <row r="1390" s="31" customFormat="1"/>
    <row r="1391" s="31" customFormat="1"/>
    <row r="1392" s="31" customFormat="1"/>
    <row r="1393" s="31" customFormat="1"/>
    <row r="1394" s="31" customFormat="1"/>
    <row r="1395" s="31" customFormat="1"/>
    <row r="1396" s="31" customFormat="1"/>
    <row r="1397" s="31" customFormat="1"/>
    <row r="1398" s="31" customFormat="1"/>
    <row r="1399" s="31" customFormat="1"/>
    <row r="1400" s="31" customFormat="1"/>
    <row r="1401" s="31" customFormat="1"/>
    <row r="1402" s="31" customFormat="1"/>
    <row r="1403" s="31" customFormat="1"/>
    <row r="1404" s="31" customFormat="1"/>
    <row r="1405" s="31" customFormat="1"/>
    <row r="1406" s="31" customFormat="1"/>
    <row r="1407" s="31" customFormat="1"/>
    <row r="1408" s="31" customFormat="1"/>
    <row r="1409" s="31" customFormat="1"/>
    <row r="1410" s="31" customFormat="1"/>
    <row r="1411" s="31" customFormat="1"/>
    <row r="1412" s="31" customFormat="1"/>
    <row r="1413" s="31" customFormat="1"/>
    <row r="1414" s="31" customFormat="1"/>
    <row r="1415" s="31" customFormat="1"/>
    <row r="1416" s="31" customFormat="1"/>
    <row r="1417" s="31" customFormat="1"/>
    <row r="1418" s="31" customFormat="1"/>
    <row r="1419" s="31" customFormat="1"/>
    <row r="1420" s="31" customFormat="1"/>
    <row r="1421" s="31" customFormat="1"/>
    <row r="1422" s="31" customFormat="1"/>
    <row r="1423" s="31" customFormat="1"/>
    <row r="1424" s="31" customFormat="1"/>
    <row r="1425" s="31" customFormat="1"/>
    <row r="1426" s="31" customFormat="1"/>
    <row r="1427" s="31" customFormat="1"/>
    <row r="1428" s="31" customFormat="1"/>
    <row r="1429" s="31" customFormat="1"/>
    <row r="1430" s="31" customFormat="1"/>
    <row r="1431" s="31" customFormat="1"/>
    <row r="1432" s="31" customFormat="1"/>
    <row r="1433" s="31" customFormat="1"/>
    <row r="1434" s="31" customFormat="1"/>
    <row r="1435" s="31" customFormat="1"/>
    <row r="1436" s="31" customFormat="1"/>
    <row r="1437" s="31" customFormat="1"/>
    <row r="1438" s="31" customFormat="1"/>
    <row r="1439" s="31" customFormat="1"/>
    <row r="1440" s="31" customFormat="1"/>
    <row r="1441" spans="6:8">
      <c r="F1441" s="31"/>
      <c r="G1441" s="31"/>
      <c r="H1441" s="31"/>
    </row>
    <row r="1442" spans="6:8">
      <c r="F1442" s="31"/>
      <c r="G1442" s="31"/>
      <c r="H1442" s="31"/>
    </row>
    <row r="1443" spans="6:8">
      <c r="F1443" s="31"/>
      <c r="G1443" s="31"/>
      <c r="H1443" s="31"/>
    </row>
    <row r="1444" spans="6:8">
      <c r="F1444" s="31"/>
      <c r="G1444" s="31"/>
      <c r="H1444" s="31"/>
    </row>
    <row r="1445" spans="6:8">
      <c r="F1445" s="31"/>
      <c r="G1445" s="31"/>
      <c r="H1445" s="31"/>
    </row>
    <row r="1446" spans="6:8">
      <c r="F1446" s="31"/>
      <c r="G1446" s="31"/>
      <c r="H1446" s="31"/>
    </row>
    <row r="1447" spans="6:8">
      <c r="F1447" s="31"/>
      <c r="G1447" s="31"/>
      <c r="H1447" s="31"/>
    </row>
    <row r="1448" spans="6:8">
      <c r="F1448" s="31"/>
      <c r="G1448" s="31"/>
      <c r="H1448" s="31"/>
    </row>
    <row r="1449" spans="6:8">
      <c r="F1449" s="31"/>
      <c r="G1449" s="31"/>
      <c r="H1449" s="31"/>
    </row>
    <row r="1450" spans="6:8">
      <c r="F1450" s="31"/>
      <c r="G1450" s="31"/>
      <c r="H1450" s="31"/>
    </row>
    <row r="1451" spans="6:8">
      <c r="F1451" s="31"/>
      <c r="G1451" s="31"/>
      <c r="H1451" s="31"/>
    </row>
    <row r="1452" spans="6:8">
      <c r="F1452" s="31"/>
      <c r="G1452" s="31"/>
      <c r="H1452" s="31"/>
    </row>
    <row r="1453" spans="6:8">
      <c r="F1453" s="31"/>
      <c r="G1453" s="31"/>
      <c r="H1453" s="31"/>
    </row>
    <row r="1454" spans="6:8">
      <c r="F1454" s="31"/>
      <c r="G1454" s="31"/>
      <c r="H1454" s="31"/>
    </row>
    <row r="1455" spans="6:8">
      <c r="F1455" s="31"/>
      <c r="G1455" s="31"/>
      <c r="H1455" s="31"/>
    </row>
    <row r="1456" spans="6:8">
      <c r="F1456" s="31"/>
      <c r="G1456" s="31"/>
      <c r="H1456" s="31"/>
    </row>
    <row r="1457" spans="6:8">
      <c r="F1457" s="31"/>
      <c r="G1457" s="31"/>
      <c r="H1457" s="31"/>
    </row>
    <row r="1458" spans="6:8">
      <c r="F1458" s="31"/>
      <c r="G1458" s="31"/>
      <c r="H1458" s="31"/>
    </row>
    <row r="1459" spans="6:8">
      <c r="F1459" s="31"/>
      <c r="G1459" s="31"/>
      <c r="H1459" s="31"/>
    </row>
    <row r="1460" spans="6:8">
      <c r="F1460" s="31"/>
      <c r="G1460" s="31"/>
      <c r="H1460" s="31"/>
    </row>
    <row r="1461" spans="6:8">
      <c r="F1461" s="31"/>
      <c r="G1461" s="31"/>
      <c r="H1461" s="31"/>
    </row>
    <row r="1462" spans="6:8">
      <c r="F1462" s="31"/>
      <c r="G1462" s="31"/>
      <c r="H1462" s="31"/>
    </row>
    <row r="1463" spans="6:8">
      <c r="F1463" s="31"/>
      <c r="G1463" s="31"/>
      <c r="H1463" s="31"/>
    </row>
    <row r="1464" spans="6:8">
      <c r="F1464" s="31"/>
      <c r="G1464" s="31"/>
      <c r="H1464" s="31"/>
    </row>
    <row r="1465" spans="6:8">
      <c r="F1465" s="31"/>
      <c r="G1465" s="31"/>
      <c r="H1465" s="31"/>
    </row>
    <row r="1466" spans="6:8">
      <c r="F1466" s="31"/>
      <c r="G1466" s="31"/>
      <c r="H1466" s="31"/>
    </row>
    <row r="1467" spans="6:8">
      <c r="F1467" s="31"/>
      <c r="G1467" s="31"/>
      <c r="H1467" s="31"/>
    </row>
    <row r="1468" spans="6:8">
      <c r="F1468" s="31"/>
      <c r="G1468" s="31"/>
      <c r="H1468" s="31"/>
    </row>
    <row r="1469" spans="6:8">
      <c r="F1469" s="31"/>
      <c r="G1469" s="31"/>
      <c r="H1469" s="31"/>
    </row>
    <row r="1470" spans="6:8">
      <c r="F1470" s="31"/>
      <c r="G1470" s="31"/>
      <c r="H1470" s="31"/>
    </row>
    <row r="1471" spans="6:8">
      <c r="F1471" s="31"/>
      <c r="G1471" s="31"/>
      <c r="H1471" s="31"/>
    </row>
    <row r="1472" spans="6:8">
      <c r="F1472" s="31"/>
      <c r="G1472" s="31"/>
      <c r="H1472" s="31"/>
    </row>
    <row r="1473" spans="6:8">
      <c r="F1473" s="31"/>
      <c r="G1473" s="31"/>
      <c r="H1473" s="31"/>
    </row>
    <row r="1474" spans="6:8">
      <c r="F1474" s="31"/>
      <c r="G1474" s="31"/>
      <c r="H1474" s="31"/>
    </row>
    <row r="1475" spans="6:8">
      <c r="F1475" s="31"/>
      <c r="G1475" s="31"/>
      <c r="H1475" s="31"/>
    </row>
    <row r="1476" spans="6:8">
      <c r="F1476" s="31"/>
      <c r="G1476" s="31"/>
      <c r="H1476" s="31"/>
    </row>
    <row r="1477" spans="6:8">
      <c r="F1477" s="31"/>
      <c r="G1477" s="31"/>
      <c r="H1477" s="31"/>
    </row>
    <row r="1478" spans="6:8">
      <c r="F1478" s="31"/>
      <c r="G1478" s="31"/>
      <c r="H1478" s="31"/>
    </row>
    <row r="1479" spans="6:8">
      <c r="F1479" s="31"/>
      <c r="G1479" s="31"/>
      <c r="H1479" s="31"/>
    </row>
    <row r="1480" spans="6:8">
      <c r="F1480" s="31"/>
      <c r="G1480" s="31"/>
      <c r="H1480" s="31"/>
    </row>
    <row r="1481" spans="6:8">
      <c r="F1481" s="31"/>
      <c r="G1481" s="31"/>
      <c r="H1481" s="31"/>
    </row>
    <row r="1482" spans="6:8">
      <c r="F1482" s="31"/>
      <c r="G1482" s="31"/>
      <c r="H1482" s="31"/>
    </row>
    <row r="1483" spans="6:8">
      <c r="F1483" s="31"/>
      <c r="G1483" s="31"/>
      <c r="H1483" s="31"/>
    </row>
    <row r="1484" spans="6:8">
      <c r="F1484" s="31"/>
      <c r="G1484" s="31"/>
      <c r="H1484" s="31"/>
    </row>
    <row r="1485" spans="6:8">
      <c r="F1485" s="31"/>
      <c r="G1485" s="31"/>
      <c r="H1485" s="31"/>
    </row>
    <row r="1486" spans="6:8">
      <c r="F1486" s="31"/>
      <c r="G1486" s="31"/>
      <c r="H1486" s="31"/>
    </row>
    <row r="1487" spans="6:8">
      <c r="F1487" s="31"/>
      <c r="G1487" s="31"/>
      <c r="H1487" s="31"/>
    </row>
    <row r="1488" spans="6:8">
      <c r="F1488" s="31"/>
      <c r="G1488" s="31"/>
      <c r="H1488" s="31"/>
    </row>
    <row r="1489" spans="6:8">
      <c r="F1489" s="31"/>
      <c r="G1489" s="31"/>
      <c r="H1489" s="31"/>
    </row>
    <row r="1490" spans="6:8">
      <c r="F1490" s="31"/>
      <c r="G1490" s="31"/>
      <c r="H1490" s="31"/>
    </row>
    <row r="1491" spans="6:8">
      <c r="F1491" s="31"/>
      <c r="G1491" s="31"/>
      <c r="H1491" s="31"/>
    </row>
    <row r="1492" spans="6:8">
      <c r="F1492" s="31"/>
      <c r="G1492" s="31"/>
      <c r="H1492" s="31"/>
    </row>
    <row r="1493" spans="6:8">
      <c r="F1493" s="31"/>
      <c r="G1493" s="31"/>
      <c r="H1493" s="31"/>
    </row>
    <row r="1494" spans="6:8">
      <c r="F1494" s="31"/>
      <c r="G1494" s="31"/>
      <c r="H1494" s="31"/>
    </row>
    <row r="1495" spans="6:8">
      <c r="F1495" s="31"/>
      <c r="G1495" s="31"/>
      <c r="H1495" s="31"/>
    </row>
    <row r="1496" spans="6:8">
      <c r="F1496" s="31"/>
      <c r="G1496" s="31"/>
      <c r="H1496" s="31"/>
    </row>
    <row r="1497" spans="6:8">
      <c r="F1497" s="31"/>
      <c r="G1497" s="31"/>
      <c r="H1497" s="31"/>
    </row>
    <row r="1498" spans="6:8">
      <c r="F1498" s="31"/>
      <c r="G1498" s="31"/>
      <c r="H1498" s="31"/>
    </row>
    <row r="1499" spans="6:8">
      <c r="F1499" s="31"/>
      <c r="G1499" s="31"/>
      <c r="H1499" s="31"/>
    </row>
    <row r="1500" spans="6:8">
      <c r="F1500" s="31"/>
      <c r="G1500" s="31"/>
      <c r="H1500" s="31"/>
    </row>
    <row r="1501" spans="6:8">
      <c r="F1501" s="31"/>
      <c r="G1501" s="31"/>
      <c r="H1501" s="31"/>
    </row>
    <row r="1502" spans="6:8">
      <c r="F1502" s="31"/>
      <c r="G1502" s="31"/>
      <c r="H1502" s="31"/>
    </row>
    <row r="1503" spans="6:8">
      <c r="F1503" s="31"/>
      <c r="G1503" s="31"/>
      <c r="H1503" s="31"/>
    </row>
    <row r="1504" spans="6:8">
      <c r="F1504" s="31"/>
      <c r="G1504" s="31"/>
      <c r="H1504" s="31"/>
    </row>
    <row r="1505" spans="6:8">
      <c r="F1505" s="31"/>
      <c r="G1505" s="31"/>
      <c r="H1505" s="31"/>
    </row>
    <row r="1506" spans="6:8">
      <c r="F1506" s="31"/>
      <c r="G1506" s="31"/>
      <c r="H1506" s="31"/>
    </row>
    <row r="1507" spans="6:8">
      <c r="F1507" s="31"/>
      <c r="G1507" s="31"/>
      <c r="H1507" s="31"/>
    </row>
    <row r="1508" spans="6:8">
      <c r="F1508" s="31"/>
      <c r="G1508" s="31"/>
      <c r="H1508" s="31"/>
    </row>
    <row r="1509" spans="6:8">
      <c r="F1509" s="31"/>
      <c r="G1509" s="31"/>
      <c r="H1509" s="31"/>
    </row>
    <row r="1510" spans="6:8">
      <c r="F1510" s="31"/>
      <c r="G1510" s="31"/>
      <c r="H1510" s="31"/>
    </row>
    <row r="1511" spans="6:8">
      <c r="F1511" s="31"/>
      <c r="G1511" s="31"/>
      <c r="H1511" s="31"/>
    </row>
    <row r="1512" spans="6:8">
      <c r="F1512" s="31"/>
      <c r="G1512" s="31"/>
      <c r="H1512" s="31"/>
    </row>
    <row r="1513" spans="6:8">
      <c r="F1513" s="31"/>
      <c r="G1513" s="31"/>
      <c r="H1513" s="31"/>
    </row>
    <row r="1514" spans="6:8">
      <c r="F1514" s="31"/>
      <c r="G1514" s="31"/>
      <c r="H1514" s="31"/>
    </row>
    <row r="1515" spans="6:8">
      <c r="F1515" s="31"/>
      <c r="G1515" s="31"/>
      <c r="H1515" s="31"/>
    </row>
    <row r="1516" spans="6:8">
      <c r="F1516" s="31"/>
      <c r="G1516" s="31"/>
      <c r="H1516" s="31"/>
    </row>
    <row r="1517" spans="6:8">
      <c r="F1517" s="31"/>
      <c r="G1517" s="31"/>
      <c r="H1517" s="31"/>
    </row>
    <row r="1518" spans="6:8">
      <c r="F1518" s="31"/>
      <c r="G1518" s="31"/>
      <c r="H1518" s="31"/>
    </row>
    <row r="1519" spans="6:8">
      <c r="F1519" s="31"/>
      <c r="G1519" s="31"/>
      <c r="H1519" s="31"/>
    </row>
    <row r="1520" spans="6:8">
      <c r="F1520" s="31"/>
      <c r="G1520" s="31"/>
      <c r="H1520" s="31"/>
    </row>
    <row r="1521" spans="6:8">
      <c r="F1521" s="31"/>
      <c r="G1521" s="31"/>
      <c r="H1521" s="31"/>
    </row>
    <row r="1522" spans="6:8">
      <c r="F1522" s="31"/>
      <c r="G1522" s="31"/>
      <c r="H1522" s="31"/>
    </row>
    <row r="1523" spans="6:8">
      <c r="F1523" s="31"/>
      <c r="G1523" s="31"/>
      <c r="H1523" s="31"/>
    </row>
    <row r="1524" spans="6:8">
      <c r="F1524" s="31"/>
      <c r="G1524" s="31"/>
      <c r="H1524" s="31"/>
    </row>
    <row r="1525" spans="6:8">
      <c r="F1525" s="31"/>
      <c r="G1525" s="31"/>
      <c r="H1525" s="31"/>
    </row>
    <row r="1526" spans="6:8">
      <c r="F1526" s="31"/>
      <c r="G1526" s="31"/>
      <c r="H1526" s="31"/>
    </row>
    <row r="1527" spans="6:8">
      <c r="F1527" s="31"/>
      <c r="G1527" s="31"/>
      <c r="H1527" s="31"/>
    </row>
    <row r="1528" spans="6:8">
      <c r="F1528" s="31"/>
      <c r="G1528" s="31"/>
      <c r="H1528" s="31"/>
    </row>
    <row r="1529" spans="6:8">
      <c r="F1529" s="31"/>
      <c r="G1529" s="31"/>
      <c r="H1529" s="31"/>
    </row>
    <row r="1530" spans="6:8">
      <c r="F1530" s="31"/>
      <c r="G1530" s="31"/>
      <c r="H1530" s="31"/>
    </row>
    <row r="1531" spans="6:8">
      <c r="F1531" s="31"/>
      <c r="G1531" s="31"/>
      <c r="H1531" s="31"/>
    </row>
    <row r="1532" spans="6:8">
      <c r="F1532" s="31"/>
      <c r="G1532" s="31"/>
      <c r="H1532" s="31"/>
    </row>
    <row r="1533" spans="6:8">
      <c r="F1533" s="31"/>
      <c r="G1533" s="31"/>
      <c r="H1533" s="31"/>
    </row>
    <row r="1534" spans="6:8">
      <c r="F1534" s="31"/>
      <c r="G1534" s="31"/>
      <c r="H1534" s="31"/>
    </row>
    <row r="1535" spans="6:8">
      <c r="F1535" s="31"/>
      <c r="G1535" s="31"/>
      <c r="H1535" s="31"/>
    </row>
    <row r="1536" spans="6:8">
      <c r="F1536" s="31"/>
      <c r="G1536" s="31"/>
      <c r="H1536" s="31"/>
    </row>
    <row r="1537" spans="6:8">
      <c r="F1537" s="31"/>
      <c r="G1537" s="31"/>
      <c r="H1537" s="31"/>
    </row>
    <row r="1538" spans="6:8">
      <c r="F1538" s="31"/>
      <c r="G1538" s="31"/>
      <c r="H1538" s="31"/>
    </row>
    <row r="1539" spans="6:8">
      <c r="F1539" s="31"/>
      <c r="G1539" s="31"/>
      <c r="H1539" s="31"/>
    </row>
    <row r="1540" spans="6:8">
      <c r="F1540" s="31"/>
      <c r="G1540" s="31"/>
      <c r="H1540" s="31"/>
    </row>
    <row r="1541" spans="6:8">
      <c r="F1541" s="31"/>
      <c r="G1541" s="31"/>
      <c r="H1541" s="31"/>
    </row>
    <row r="1542" spans="6:8">
      <c r="F1542" s="31"/>
      <c r="G1542" s="31"/>
      <c r="H1542" s="31"/>
    </row>
    <row r="1543" spans="6:8">
      <c r="F1543" s="31"/>
      <c r="G1543" s="31"/>
      <c r="H1543" s="31"/>
    </row>
    <row r="1544" spans="6:8">
      <c r="F1544" s="31"/>
      <c r="G1544" s="31"/>
      <c r="H1544" s="31"/>
    </row>
    <row r="1545" spans="6:8">
      <c r="F1545" s="31"/>
      <c r="G1545" s="31"/>
      <c r="H1545" s="31"/>
    </row>
    <row r="1546" spans="6:8">
      <c r="F1546" s="31"/>
      <c r="G1546" s="31"/>
      <c r="H1546" s="31"/>
    </row>
    <row r="1547" spans="6:8">
      <c r="F1547" s="31"/>
      <c r="G1547" s="31"/>
      <c r="H1547" s="31"/>
    </row>
    <row r="1548" spans="6:8">
      <c r="F1548" s="31"/>
      <c r="G1548" s="31"/>
      <c r="H1548" s="31"/>
    </row>
    <row r="1549" spans="6:8">
      <c r="F1549" s="31"/>
      <c r="G1549" s="31"/>
      <c r="H1549" s="31"/>
    </row>
    <row r="1550" spans="6:8">
      <c r="F1550" s="31"/>
      <c r="G1550" s="31"/>
      <c r="H1550" s="31"/>
    </row>
    <row r="1551" spans="6:8">
      <c r="F1551" s="31"/>
      <c r="G1551" s="31"/>
      <c r="H1551" s="31"/>
    </row>
    <row r="1552" spans="6:8">
      <c r="F1552" s="31"/>
      <c r="G1552" s="31"/>
      <c r="H1552" s="31"/>
    </row>
    <row r="1553" spans="6:8">
      <c r="F1553" s="31"/>
      <c r="G1553" s="31"/>
      <c r="H1553" s="31"/>
    </row>
    <row r="1554" spans="6:8">
      <c r="F1554" s="31"/>
      <c r="G1554" s="31"/>
      <c r="H1554" s="31"/>
    </row>
    <row r="1555" spans="6:8">
      <c r="F1555" s="31"/>
      <c r="G1555" s="31"/>
      <c r="H1555" s="31"/>
    </row>
    <row r="1556" spans="6:8">
      <c r="F1556" s="31"/>
      <c r="G1556" s="31"/>
      <c r="H1556" s="31"/>
    </row>
    <row r="1557" spans="6:8">
      <c r="F1557" s="31"/>
      <c r="G1557" s="31"/>
      <c r="H1557" s="31"/>
    </row>
    <row r="1558" spans="6:8">
      <c r="F1558" s="31"/>
      <c r="G1558" s="31"/>
      <c r="H1558" s="31"/>
    </row>
    <row r="1559" spans="6:8">
      <c r="F1559" s="31"/>
      <c r="G1559" s="31"/>
      <c r="H1559" s="31"/>
    </row>
    <row r="1560" spans="6:8">
      <c r="F1560" s="31"/>
      <c r="G1560" s="31"/>
      <c r="H1560" s="31"/>
    </row>
    <row r="1561" spans="6:8">
      <c r="F1561" s="31"/>
      <c r="G1561" s="31"/>
      <c r="H1561" s="31"/>
    </row>
    <row r="1562" spans="6:8">
      <c r="F1562" s="31"/>
      <c r="G1562" s="31"/>
      <c r="H1562" s="31"/>
    </row>
    <row r="1563" spans="6:8">
      <c r="F1563" s="31"/>
      <c r="G1563" s="31"/>
      <c r="H1563" s="31"/>
    </row>
    <row r="1564" spans="6:8">
      <c r="F1564" s="31"/>
      <c r="G1564" s="31"/>
      <c r="H1564" s="31"/>
    </row>
    <row r="1565" spans="6:8">
      <c r="F1565" s="31"/>
      <c r="G1565" s="31"/>
      <c r="H1565" s="31"/>
    </row>
    <row r="1566" spans="6:8">
      <c r="F1566" s="31"/>
      <c r="G1566" s="31"/>
      <c r="H1566" s="31"/>
    </row>
    <row r="1567" spans="6:8">
      <c r="F1567" s="31"/>
      <c r="G1567" s="31"/>
      <c r="H1567" s="31"/>
    </row>
    <row r="1568" spans="6:8">
      <c r="F1568" s="31"/>
      <c r="G1568" s="31"/>
      <c r="H1568" s="31"/>
    </row>
    <row r="1569" spans="6:8">
      <c r="F1569" s="31"/>
      <c r="G1569" s="31"/>
      <c r="H1569" s="31"/>
    </row>
    <row r="1570" spans="6:8">
      <c r="F1570" s="31"/>
      <c r="G1570" s="31"/>
      <c r="H1570" s="31"/>
    </row>
    <row r="1571" spans="6:8">
      <c r="F1571" s="31"/>
      <c r="G1571" s="31"/>
      <c r="H1571" s="31"/>
    </row>
    <row r="1572" spans="6:8">
      <c r="F1572" s="31"/>
      <c r="G1572" s="31"/>
      <c r="H1572" s="31"/>
    </row>
    <row r="1573" spans="6:8">
      <c r="F1573" s="31"/>
      <c r="G1573" s="31"/>
      <c r="H1573" s="31"/>
    </row>
    <row r="1574" spans="6:8">
      <c r="F1574" s="31"/>
      <c r="G1574" s="31"/>
      <c r="H1574" s="31"/>
    </row>
    <row r="1575" spans="6:8">
      <c r="F1575" s="31"/>
      <c r="G1575" s="31"/>
      <c r="H1575" s="31"/>
    </row>
    <row r="1576" spans="6:8">
      <c r="F1576" s="31"/>
      <c r="G1576" s="31"/>
      <c r="H1576" s="31"/>
    </row>
    <row r="1577" spans="6:8">
      <c r="F1577" s="31"/>
      <c r="G1577" s="31"/>
      <c r="H1577" s="31"/>
    </row>
    <row r="1578" spans="6:8">
      <c r="F1578" s="31"/>
      <c r="G1578" s="31"/>
      <c r="H1578" s="31"/>
    </row>
    <row r="1579" spans="6:8">
      <c r="F1579" s="31"/>
      <c r="G1579" s="31"/>
      <c r="H1579" s="31"/>
    </row>
    <row r="1580" spans="6:8">
      <c r="F1580" s="31"/>
      <c r="G1580" s="31"/>
      <c r="H1580" s="31"/>
    </row>
    <row r="1581" spans="6:8">
      <c r="F1581" s="31"/>
      <c r="G1581" s="31"/>
      <c r="H1581" s="31"/>
    </row>
    <row r="1582" spans="6:8">
      <c r="F1582" s="31"/>
      <c r="G1582" s="31"/>
      <c r="H1582" s="31"/>
    </row>
    <row r="1583" spans="6:8">
      <c r="F1583" s="31"/>
      <c r="G1583" s="31"/>
      <c r="H1583" s="31"/>
    </row>
    <row r="1584" spans="6:8">
      <c r="F1584" s="31"/>
      <c r="G1584" s="31"/>
      <c r="H1584" s="31"/>
    </row>
    <row r="1585" spans="6:8">
      <c r="F1585" s="31"/>
      <c r="G1585" s="31"/>
      <c r="H1585" s="31"/>
    </row>
    <row r="1586" spans="6:8">
      <c r="F1586" s="31"/>
      <c r="G1586" s="31"/>
      <c r="H1586" s="31"/>
    </row>
    <row r="1587" spans="6:8">
      <c r="F1587" s="31"/>
      <c r="G1587" s="31"/>
      <c r="H1587" s="31"/>
    </row>
    <row r="1588" spans="6:8">
      <c r="F1588" s="31"/>
      <c r="G1588" s="31"/>
      <c r="H1588" s="31"/>
    </row>
    <row r="1589" spans="6:8">
      <c r="F1589" s="31"/>
      <c r="G1589" s="31"/>
      <c r="H1589" s="31"/>
    </row>
    <row r="1590" spans="6:8">
      <c r="F1590" s="31"/>
      <c r="G1590" s="31"/>
      <c r="H1590" s="31"/>
    </row>
    <row r="1591" spans="6:8">
      <c r="F1591" s="31"/>
      <c r="G1591" s="31"/>
      <c r="H1591" s="31"/>
    </row>
    <row r="1592" spans="6:8">
      <c r="F1592" s="31"/>
      <c r="G1592" s="31"/>
      <c r="H1592" s="31"/>
    </row>
    <row r="1593" spans="6:8">
      <c r="F1593" s="31"/>
      <c r="G1593" s="31"/>
      <c r="H1593" s="31"/>
    </row>
    <row r="1594" spans="6:8">
      <c r="F1594" s="31"/>
      <c r="G1594" s="31"/>
      <c r="H1594" s="31"/>
    </row>
    <row r="1595" spans="6:8">
      <c r="F1595" s="31"/>
      <c r="G1595" s="31"/>
      <c r="H1595" s="31"/>
    </row>
    <row r="1596" spans="6:8">
      <c r="F1596" s="31"/>
      <c r="G1596" s="31"/>
      <c r="H1596" s="31"/>
    </row>
    <row r="1597" spans="6:8">
      <c r="F1597" s="31"/>
      <c r="G1597" s="31"/>
      <c r="H1597" s="31"/>
    </row>
    <row r="1598" spans="6:8">
      <c r="F1598" s="31"/>
      <c r="G1598" s="31"/>
      <c r="H1598" s="31"/>
    </row>
    <row r="1599" spans="6:8">
      <c r="F1599" s="31"/>
      <c r="G1599" s="31"/>
      <c r="H1599" s="31"/>
    </row>
    <row r="1600" spans="6:8">
      <c r="F1600" s="31"/>
      <c r="G1600" s="31"/>
      <c r="H1600" s="31"/>
    </row>
    <row r="1601" spans="6:8">
      <c r="F1601" s="31"/>
      <c r="G1601" s="31"/>
      <c r="H1601" s="31"/>
    </row>
    <row r="1602" spans="6:8">
      <c r="F1602" s="31"/>
      <c r="G1602" s="31"/>
      <c r="H1602" s="31"/>
    </row>
    <row r="1603" spans="6:8">
      <c r="F1603" s="31"/>
      <c r="G1603" s="31"/>
      <c r="H1603" s="31"/>
    </row>
    <row r="1604" spans="6:8">
      <c r="F1604" s="31"/>
      <c r="G1604" s="31"/>
      <c r="H1604" s="31"/>
    </row>
    <row r="1605" spans="6:8">
      <c r="F1605" s="31"/>
      <c r="G1605" s="31"/>
      <c r="H1605" s="31"/>
    </row>
    <row r="1606" spans="6:8">
      <c r="F1606" s="31"/>
      <c r="G1606" s="31"/>
      <c r="H1606" s="31"/>
    </row>
    <row r="1607" spans="6:8">
      <c r="F1607" s="31"/>
      <c r="G1607" s="31"/>
      <c r="H1607" s="31"/>
    </row>
    <row r="1608" spans="6:8">
      <c r="F1608" s="31"/>
      <c r="G1608" s="31"/>
      <c r="H1608" s="31"/>
    </row>
    <row r="1609" spans="6:8">
      <c r="F1609" s="31"/>
      <c r="G1609" s="31"/>
      <c r="H1609" s="31"/>
    </row>
    <row r="1610" spans="6:8">
      <c r="F1610" s="31"/>
      <c r="G1610" s="31"/>
      <c r="H1610" s="31"/>
    </row>
    <row r="1611" spans="6:8">
      <c r="F1611" s="31"/>
      <c r="G1611" s="31"/>
      <c r="H1611" s="31"/>
    </row>
    <row r="1612" spans="6:8">
      <c r="F1612" s="31"/>
      <c r="G1612" s="31"/>
      <c r="H1612" s="31"/>
    </row>
    <row r="1613" spans="6:8">
      <c r="F1613" s="31"/>
      <c r="G1613" s="31"/>
      <c r="H1613" s="31"/>
    </row>
    <row r="1614" spans="6:8">
      <c r="F1614" s="31"/>
      <c r="G1614" s="31"/>
      <c r="H1614" s="31"/>
    </row>
    <row r="1615" spans="6:8">
      <c r="F1615" s="31"/>
      <c r="G1615" s="31"/>
      <c r="H1615" s="31"/>
    </row>
    <row r="1616" spans="6:8">
      <c r="F1616" s="31"/>
      <c r="G1616" s="31"/>
      <c r="H1616" s="31"/>
    </row>
    <row r="1617" spans="6:8">
      <c r="F1617" s="31"/>
      <c r="G1617" s="31"/>
      <c r="H1617" s="31"/>
    </row>
    <row r="1618" spans="6:8">
      <c r="F1618" s="31"/>
      <c r="G1618" s="31"/>
      <c r="H1618" s="31"/>
    </row>
    <row r="1619" spans="6:8">
      <c r="F1619" s="31"/>
      <c r="G1619" s="31"/>
      <c r="H1619" s="31"/>
    </row>
    <row r="1620" spans="6:8">
      <c r="F1620" s="31"/>
      <c r="G1620" s="31"/>
      <c r="H1620" s="31"/>
    </row>
    <row r="1621" spans="6:8">
      <c r="F1621" s="31"/>
      <c r="G1621" s="31"/>
      <c r="H1621" s="31"/>
    </row>
    <row r="1622" spans="6:8">
      <c r="F1622" s="31"/>
      <c r="G1622" s="31"/>
      <c r="H1622" s="31"/>
    </row>
    <row r="1623" spans="6:8">
      <c r="F1623" s="31"/>
      <c r="G1623" s="31"/>
      <c r="H1623" s="31"/>
    </row>
    <row r="1624" spans="6:8">
      <c r="F1624" s="31"/>
      <c r="G1624" s="31"/>
      <c r="H1624" s="31"/>
    </row>
    <row r="1625" spans="6:8">
      <c r="F1625" s="31"/>
      <c r="G1625" s="31"/>
      <c r="H1625" s="31"/>
    </row>
    <row r="1626" spans="6:8">
      <c r="F1626" s="31"/>
      <c r="G1626" s="31"/>
      <c r="H1626" s="31"/>
    </row>
    <row r="1627" spans="6:8">
      <c r="F1627" s="31"/>
      <c r="G1627" s="31"/>
      <c r="H1627" s="31"/>
    </row>
    <row r="1628" spans="6:8">
      <c r="F1628" s="31"/>
      <c r="G1628" s="31"/>
      <c r="H1628" s="31"/>
    </row>
    <row r="1629" spans="6:8">
      <c r="F1629" s="31"/>
      <c r="G1629" s="31"/>
      <c r="H1629" s="31"/>
    </row>
    <row r="1630" spans="6:8">
      <c r="F1630" s="31"/>
      <c r="G1630" s="31"/>
      <c r="H1630" s="31"/>
    </row>
    <row r="1631" spans="6:8">
      <c r="F1631" s="31"/>
      <c r="G1631" s="31"/>
      <c r="H1631" s="31"/>
    </row>
    <row r="1632" spans="6:8">
      <c r="F1632" s="31"/>
      <c r="G1632" s="31"/>
      <c r="H1632" s="31"/>
    </row>
    <row r="1633" spans="6:8">
      <c r="F1633" s="31"/>
      <c r="G1633" s="31"/>
      <c r="H1633" s="31"/>
    </row>
    <row r="1634" spans="6:8">
      <c r="F1634" s="31"/>
      <c r="G1634" s="31"/>
      <c r="H1634" s="31"/>
    </row>
    <row r="1635" spans="6:8">
      <c r="F1635" s="31"/>
      <c r="G1635" s="31"/>
      <c r="H1635" s="31"/>
    </row>
    <row r="1636" spans="6:8">
      <c r="F1636" s="31"/>
      <c r="G1636" s="31"/>
      <c r="H1636" s="31"/>
    </row>
    <row r="1637" spans="6:8">
      <c r="F1637" s="31"/>
      <c r="G1637" s="31"/>
      <c r="H1637" s="31"/>
    </row>
    <row r="1638" spans="6:8">
      <c r="F1638" s="31"/>
      <c r="G1638" s="31"/>
      <c r="H1638" s="31"/>
    </row>
    <row r="1639" spans="6:8">
      <c r="F1639" s="31"/>
      <c r="G1639" s="31"/>
      <c r="H1639" s="31"/>
    </row>
    <row r="1640" spans="6:8">
      <c r="F1640" s="31"/>
      <c r="G1640" s="31"/>
      <c r="H1640" s="31"/>
    </row>
    <row r="1641" spans="6:8">
      <c r="F1641" s="31"/>
      <c r="G1641" s="31"/>
      <c r="H1641" s="31"/>
    </row>
    <row r="1642" spans="6:8">
      <c r="F1642" s="31"/>
      <c r="G1642" s="31"/>
      <c r="H1642" s="31"/>
    </row>
    <row r="1643" spans="6:8">
      <c r="F1643" s="31"/>
      <c r="G1643" s="31"/>
      <c r="H1643" s="31"/>
    </row>
    <row r="1644" spans="6:8">
      <c r="F1644" s="31"/>
      <c r="G1644" s="31"/>
      <c r="H1644" s="31"/>
    </row>
    <row r="1645" spans="6:8">
      <c r="F1645" s="31"/>
      <c r="G1645" s="31"/>
      <c r="H1645" s="31"/>
    </row>
    <row r="1646" spans="6:8">
      <c r="F1646" s="31"/>
      <c r="G1646" s="31"/>
      <c r="H1646" s="31"/>
    </row>
    <row r="1647" spans="6:8">
      <c r="F1647" s="31"/>
      <c r="G1647" s="31"/>
      <c r="H1647" s="31"/>
    </row>
    <row r="1648" spans="6:8">
      <c r="F1648" s="31"/>
      <c r="G1648" s="31"/>
      <c r="H1648" s="31"/>
    </row>
    <row r="1649" spans="6:8">
      <c r="F1649" s="31"/>
      <c r="G1649" s="31"/>
      <c r="H1649" s="31"/>
    </row>
    <row r="1650" spans="6:8">
      <c r="F1650" s="31"/>
      <c r="G1650" s="31"/>
      <c r="H1650" s="31"/>
    </row>
    <row r="1651" spans="6:8">
      <c r="F1651" s="31"/>
      <c r="G1651" s="31"/>
      <c r="H1651" s="31"/>
    </row>
    <row r="1652" spans="6:8">
      <c r="F1652" s="31"/>
      <c r="G1652" s="31"/>
      <c r="H1652" s="31"/>
    </row>
    <row r="1653" spans="6:8">
      <c r="F1653" s="31"/>
      <c r="G1653" s="31"/>
      <c r="H1653" s="31"/>
    </row>
    <row r="1654" spans="6:8">
      <c r="F1654" s="31"/>
      <c r="G1654" s="31"/>
      <c r="H1654" s="31"/>
    </row>
    <row r="1655" spans="6:8">
      <c r="F1655" s="31"/>
      <c r="G1655" s="31"/>
      <c r="H1655" s="31"/>
    </row>
    <row r="1656" spans="6:8">
      <c r="F1656" s="31"/>
      <c r="G1656" s="31"/>
      <c r="H1656" s="31"/>
    </row>
    <row r="1657" spans="6:8">
      <c r="F1657" s="31"/>
      <c r="G1657" s="31"/>
      <c r="H1657" s="31"/>
    </row>
    <row r="1658" spans="6:8">
      <c r="F1658" s="31"/>
      <c r="G1658" s="31"/>
      <c r="H1658" s="31"/>
    </row>
    <row r="1659" spans="6:8">
      <c r="F1659" s="31"/>
      <c r="G1659" s="31"/>
      <c r="H1659" s="31"/>
    </row>
    <row r="1660" spans="6:8">
      <c r="F1660" s="31"/>
      <c r="G1660" s="31"/>
      <c r="H1660" s="31"/>
    </row>
    <row r="1661" spans="6:8">
      <c r="F1661" s="31"/>
      <c r="G1661" s="31"/>
      <c r="H1661" s="31"/>
    </row>
    <row r="1662" spans="6:8">
      <c r="F1662" s="31"/>
      <c r="G1662" s="31"/>
      <c r="H1662" s="31"/>
    </row>
    <row r="1663" spans="6:8">
      <c r="F1663" s="31"/>
      <c r="G1663" s="31"/>
      <c r="H1663" s="31"/>
    </row>
    <row r="1664" spans="6:8">
      <c r="F1664" s="31"/>
      <c r="G1664" s="31"/>
      <c r="H1664" s="31"/>
    </row>
    <row r="1665" spans="6:8">
      <c r="F1665" s="31"/>
      <c r="G1665" s="31"/>
      <c r="H1665" s="31"/>
    </row>
    <row r="1666" spans="6:8">
      <c r="F1666" s="31"/>
      <c r="G1666" s="31"/>
      <c r="H1666" s="31"/>
    </row>
    <row r="1667" spans="6:8">
      <c r="F1667" s="31"/>
      <c r="G1667" s="31"/>
      <c r="H1667" s="31"/>
    </row>
    <row r="1668" spans="6:8">
      <c r="F1668" s="31"/>
      <c r="G1668" s="31"/>
      <c r="H1668" s="31"/>
    </row>
    <row r="1669" spans="6:8">
      <c r="F1669" s="31"/>
      <c r="G1669" s="31"/>
      <c r="H1669" s="31"/>
    </row>
    <row r="1670" spans="6:8">
      <c r="F1670" s="31"/>
      <c r="G1670" s="31"/>
      <c r="H1670" s="31"/>
    </row>
    <row r="1671" spans="6:8">
      <c r="F1671" s="31"/>
      <c r="G1671" s="31"/>
      <c r="H1671" s="31"/>
    </row>
    <row r="1672" spans="6:8">
      <c r="F1672" s="31"/>
      <c r="G1672" s="31"/>
      <c r="H1672" s="31"/>
    </row>
    <row r="1673" spans="6:8">
      <c r="F1673" s="31"/>
      <c r="G1673" s="31"/>
      <c r="H1673" s="31"/>
    </row>
    <row r="1674" spans="6:8">
      <c r="F1674" s="31"/>
      <c r="G1674" s="31"/>
      <c r="H1674" s="31"/>
    </row>
    <row r="1675" spans="6:8">
      <c r="F1675" s="31"/>
      <c r="G1675" s="31"/>
      <c r="H1675" s="31"/>
    </row>
    <row r="1676" spans="6:8">
      <c r="F1676" s="31"/>
      <c r="G1676" s="31"/>
      <c r="H1676" s="31"/>
    </row>
    <row r="1677" spans="6:8">
      <c r="F1677" s="31"/>
      <c r="G1677" s="31"/>
      <c r="H1677" s="31"/>
    </row>
    <row r="1678" spans="6:8">
      <c r="F1678" s="31"/>
      <c r="G1678" s="31"/>
      <c r="H1678" s="31"/>
    </row>
    <row r="1679" spans="6:8">
      <c r="F1679" s="31"/>
      <c r="G1679" s="31"/>
      <c r="H1679" s="31"/>
    </row>
    <row r="1680" spans="6:8">
      <c r="F1680" s="31"/>
      <c r="G1680" s="31"/>
      <c r="H1680" s="31"/>
    </row>
    <row r="1681" spans="6:8">
      <c r="F1681" s="31"/>
      <c r="G1681" s="31"/>
      <c r="H1681" s="31"/>
    </row>
    <row r="1682" spans="6:8">
      <c r="F1682" s="31"/>
      <c r="G1682" s="31"/>
      <c r="H1682" s="31"/>
    </row>
    <row r="1683" spans="6:8">
      <c r="F1683" s="31"/>
      <c r="G1683" s="31"/>
      <c r="H1683" s="31"/>
    </row>
    <row r="1684" spans="6:8">
      <c r="F1684" s="31"/>
      <c r="G1684" s="31"/>
      <c r="H1684" s="31"/>
    </row>
    <row r="1685" spans="6:8">
      <c r="F1685" s="31"/>
      <c r="G1685" s="31"/>
      <c r="H1685" s="31"/>
    </row>
    <row r="1686" spans="6:8">
      <c r="F1686" s="31"/>
      <c r="G1686" s="31"/>
      <c r="H1686" s="31"/>
    </row>
    <row r="1687" spans="6:8">
      <c r="F1687" s="31"/>
      <c r="G1687" s="31"/>
      <c r="H1687" s="31"/>
    </row>
    <row r="1688" spans="6:8">
      <c r="F1688" s="31"/>
      <c r="G1688" s="31"/>
      <c r="H1688" s="31"/>
    </row>
    <row r="1689" spans="6:8">
      <c r="F1689" s="31"/>
      <c r="G1689" s="31"/>
      <c r="H1689" s="31"/>
    </row>
    <row r="1690" spans="6:8">
      <c r="F1690" s="31"/>
      <c r="G1690" s="31"/>
      <c r="H1690" s="31"/>
    </row>
    <row r="1691" spans="6:8">
      <c r="F1691" s="31"/>
      <c r="G1691" s="31"/>
      <c r="H1691" s="31"/>
    </row>
    <row r="1692" spans="6:8">
      <c r="F1692" s="31"/>
      <c r="G1692" s="31"/>
      <c r="H1692" s="31"/>
    </row>
    <row r="1693" spans="6:8">
      <c r="F1693" s="31"/>
      <c r="G1693" s="31"/>
      <c r="H1693" s="31"/>
    </row>
    <row r="1694" spans="6:8">
      <c r="F1694" s="31"/>
      <c r="G1694" s="31"/>
      <c r="H1694" s="31"/>
    </row>
    <row r="1695" spans="6:8">
      <c r="F1695" s="31"/>
      <c r="G1695" s="31"/>
      <c r="H1695" s="31"/>
    </row>
    <row r="1696" spans="6:8">
      <c r="F1696" s="31"/>
      <c r="G1696" s="31"/>
      <c r="H1696" s="31"/>
    </row>
    <row r="1697" spans="6:8">
      <c r="F1697" s="31"/>
      <c r="G1697" s="31"/>
      <c r="H1697" s="31"/>
    </row>
    <row r="1698" spans="6:8">
      <c r="F1698" s="31"/>
      <c r="G1698" s="31"/>
      <c r="H1698" s="31"/>
    </row>
    <row r="1699" spans="6:8">
      <c r="F1699" s="31"/>
      <c r="G1699" s="31"/>
      <c r="H1699" s="31"/>
    </row>
    <row r="1700" spans="6:8">
      <c r="F1700" s="31"/>
      <c r="G1700" s="31"/>
      <c r="H1700" s="31"/>
    </row>
    <row r="1701" spans="6:8">
      <c r="F1701" s="31"/>
      <c r="G1701" s="31"/>
      <c r="H1701" s="31"/>
    </row>
    <row r="1702" spans="6:8">
      <c r="F1702" s="31"/>
      <c r="G1702" s="31"/>
      <c r="H1702" s="31"/>
    </row>
    <row r="1703" spans="6:8">
      <c r="F1703" s="31"/>
      <c r="G1703" s="31"/>
      <c r="H1703" s="31"/>
    </row>
    <row r="1704" spans="6:8">
      <c r="F1704" s="31"/>
      <c r="G1704" s="31"/>
      <c r="H1704" s="31"/>
    </row>
    <row r="1705" spans="6:8">
      <c r="F1705" s="31"/>
      <c r="G1705" s="31"/>
      <c r="H1705" s="31"/>
    </row>
    <row r="1706" spans="6:8">
      <c r="F1706" s="31"/>
      <c r="G1706" s="31"/>
      <c r="H1706" s="31"/>
    </row>
    <row r="1707" spans="6:8">
      <c r="F1707" s="31"/>
      <c r="G1707" s="31"/>
      <c r="H1707" s="31"/>
    </row>
    <row r="1708" spans="6:8">
      <c r="F1708" s="31"/>
      <c r="G1708" s="31"/>
      <c r="H1708" s="31"/>
    </row>
    <row r="1709" spans="6:8">
      <c r="F1709" s="31"/>
      <c r="G1709" s="31"/>
      <c r="H1709" s="31"/>
    </row>
    <row r="1710" spans="6:8">
      <c r="F1710" s="31"/>
      <c r="G1710" s="31"/>
      <c r="H1710" s="31"/>
    </row>
    <row r="1711" spans="6:8">
      <c r="F1711" s="31"/>
      <c r="G1711" s="31"/>
      <c r="H1711" s="31"/>
    </row>
    <row r="1712" spans="6:8">
      <c r="F1712" s="31"/>
      <c r="G1712" s="31"/>
      <c r="H1712" s="31"/>
    </row>
    <row r="1713" spans="6:8">
      <c r="F1713" s="31"/>
      <c r="G1713" s="31"/>
      <c r="H1713" s="31"/>
    </row>
    <row r="1714" spans="6:8">
      <c r="F1714" s="31"/>
      <c r="G1714" s="31"/>
      <c r="H1714" s="31"/>
    </row>
    <row r="1715" spans="6:8">
      <c r="F1715" s="31"/>
      <c r="G1715" s="31"/>
      <c r="H1715" s="31"/>
    </row>
    <row r="1716" spans="6:8">
      <c r="F1716" s="31"/>
      <c r="G1716" s="31"/>
      <c r="H1716" s="31"/>
    </row>
    <row r="1717" spans="6:8">
      <c r="F1717" s="31"/>
      <c r="G1717" s="31"/>
      <c r="H1717" s="31"/>
    </row>
    <row r="1718" spans="6:8">
      <c r="F1718" s="31"/>
      <c r="G1718" s="31"/>
      <c r="H1718" s="31"/>
    </row>
    <row r="1719" spans="6:8">
      <c r="F1719" s="31"/>
      <c r="G1719" s="31"/>
      <c r="H1719" s="31"/>
    </row>
    <row r="1720" spans="6:8">
      <c r="F1720" s="31"/>
      <c r="G1720" s="31"/>
      <c r="H1720" s="31"/>
    </row>
    <row r="1721" spans="6:8">
      <c r="F1721" s="31"/>
      <c r="G1721" s="31"/>
      <c r="H1721" s="31"/>
    </row>
    <row r="1722" spans="6:8">
      <c r="F1722" s="31"/>
      <c r="G1722" s="31"/>
      <c r="H1722" s="31"/>
    </row>
    <row r="1723" spans="6:8">
      <c r="F1723" s="31"/>
      <c r="G1723" s="31"/>
      <c r="H1723" s="31"/>
    </row>
    <row r="1724" spans="6:8">
      <c r="F1724" s="31"/>
      <c r="G1724" s="31"/>
      <c r="H1724" s="31"/>
    </row>
    <row r="1725" spans="6:8">
      <c r="F1725" s="31"/>
      <c r="G1725" s="31"/>
      <c r="H1725" s="31"/>
    </row>
    <row r="1726" spans="6:8">
      <c r="F1726" s="31"/>
      <c r="G1726" s="31"/>
      <c r="H1726" s="31"/>
    </row>
    <row r="1727" spans="6:8">
      <c r="F1727" s="31"/>
      <c r="G1727" s="31"/>
      <c r="H1727" s="31"/>
    </row>
    <row r="1728" spans="6:8">
      <c r="F1728" s="31"/>
      <c r="G1728" s="31"/>
      <c r="H1728" s="31"/>
    </row>
    <row r="1729" spans="6:8">
      <c r="F1729" s="31"/>
      <c r="G1729" s="31"/>
      <c r="H1729" s="31"/>
    </row>
    <row r="1730" spans="6:8">
      <c r="F1730" s="31"/>
      <c r="G1730" s="31"/>
      <c r="H1730" s="31"/>
    </row>
    <row r="1731" spans="6:8">
      <c r="F1731" s="31"/>
      <c r="G1731" s="31"/>
      <c r="H1731" s="31"/>
    </row>
    <row r="1732" spans="6:8">
      <c r="F1732" s="31"/>
      <c r="G1732" s="31"/>
      <c r="H1732" s="31"/>
    </row>
    <row r="1733" spans="6:8">
      <c r="F1733" s="31"/>
      <c r="G1733" s="31"/>
      <c r="H1733" s="31"/>
    </row>
    <row r="1734" spans="6:8">
      <c r="F1734" s="31"/>
      <c r="G1734" s="31"/>
      <c r="H1734" s="31"/>
    </row>
    <row r="1735" spans="6:8">
      <c r="F1735" s="31"/>
      <c r="G1735" s="31"/>
      <c r="H1735" s="31"/>
    </row>
    <row r="1736" spans="6:8">
      <c r="F1736" s="31"/>
      <c r="G1736" s="31"/>
      <c r="H1736" s="31"/>
    </row>
    <row r="1737" spans="6:8">
      <c r="F1737" s="31"/>
      <c r="G1737" s="31"/>
      <c r="H1737" s="31"/>
    </row>
    <row r="1738" spans="6:8">
      <c r="F1738" s="31"/>
      <c r="G1738" s="31"/>
      <c r="H1738" s="31"/>
    </row>
    <row r="1739" spans="6:8">
      <c r="F1739" s="31"/>
      <c r="G1739" s="31"/>
      <c r="H1739" s="31"/>
    </row>
    <row r="1740" spans="6:8">
      <c r="F1740" s="31"/>
      <c r="G1740" s="31"/>
      <c r="H1740" s="31"/>
    </row>
    <row r="1741" spans="6:8">
      <c r="F1741" s="31"/>
      <c r="G1741" s="31"/>
      <c r="H1741" s="31"/>
    </row>
    <row r="1742" spans="6:8">
      <c r="F1742" s="31"/>
      <c r="G1742" s="31"/>
      <c r="H1742" s="31"/>
    </row>
    <row r="1743" spans="6:8">
      <c r="F1743" s="31"/>
      <c r="G1743" s="31"/>
      <c r="H1743" s="31"/>
    </row>
    <row r="1744" spans="6:8">
      <c r="F1744" s="31"/>
      <c r="G1744" s="31"/>
      <c r="H1744" s="31"/>
    </row>
    <row r="1745" spans="6:8">
      <c r="F1745" s="31"/>
      <c r="G1745" s="31"/>
      <c r="H1745" s="31"/>
    </row>
    <row r="1746" spans="6:8">
      <c r="F1746" s="31"/>
      <c r="G1746" s="31"/>
      <c r="H1746" s="31"/>
    </row>
    <row r="1747" spans="6:8">
      <c r="F1747" s="31"/>
      <c r="G1747" s="31"/>
      <c r="H1747" s="31"/>
    </row>
    <row r="1748" spans="6:8">
      <c r="F1748" s="31"/>
      <c r="G1748" s="31"/>
      <c r="H1748" s="31"/>
    </row>
    <row r="1749" spans="6:8">
      <c r="F1749" s="31"/>
      <c r="G1749" s="31"/>
      <c r="H1749" s="31"/>
    </row>
    <row r="1750" spans="6:8">
      <c r="F1750" s="31"/>
      <c r="G1750" s="31"/>
      <c r="H1750" s="31"/>
    </row>
    <row r="1751" spans="6:8">
      <c r="F1751" s="31"/>
      <c r="G1751" s="31"/>
      <c r="H1751" s="31"/>
    </row>
    <row r="1752" spans="6:8">
      <c r="F1752" s="31"/>
      <c r="G1752" s="31"/>
      <c r="H1752" s="31"/>
    </row>
    <row r="1753" spans="6:8">
      <c r="F1753" s="31"/>
      <c r="G1753" s="31"/>
      <c r="H1753" s="31"/>
    </row>
    <row r="1754" spans="6:8">
      <c r="F1754" s="31"/>
      <c r="G1754" s="31"/>
      <c r="H1754" s="31"/>
    </row>
    <row r="1755" spans="6:8">
      <c r="F1755" s="31"/>
      <c r="G1755" s="31"/>
      <c r="H1755" s="31"/>
    </row>
    <row r="1756" spans="6:8">
      <c r="F1756" s="31"/>
      <c r="G1756" s="31"/>
      <c r="H1756" s="31"/>
    </row>
    <row r="1757" spans="6:8">
      <c r="F1757" s="31"/>
      <c r="G1757" s="31"/>
      <c r="H1757" s="31"/>
    </row>
    <row r="1758" spans="6:8">
      <c r="F1758" s="31"/>
      <c r="G1758" s="31"/>
      <c r="H1758" s="31"/>
    </row>
    <row r="1759" spans="6:8">
      <c r="F1759" s="31"/>
      <c r="G1759" s="31"/>
      <c r="H1759" s="31"/>
    </row>
    <row r="1760" spans="6:8">
      <c r="F1760" s="31"/>
      <c r="G1760" s="31"/>
      <c r="H1760" s="31"/>
    </row>
    <row r="1761" spans="6:8">
      <c r="F1761" s="31"/>
      <c r="G1761" s="31"/>
      <c r="H1761" s="31"/>
    </row>
    <row r="1762" spans="6:8">
      <c r="F1762" s="31"/>
      <c r="G1762" s="31"/>
      <c r="H1762" s="31"/>
    </row>
    <row r="1763" spans="6:8">
      <c r="F1763" s="31"/>
      <c r="G1763" s="31"/>
      <c r="H1763" s="31"/>
    </row>
    <row r="1764" spans="6:8">
      <c r="F1764" s="31"/>
      <c r="G1764" s="31"/>
      <c r="H1764" s="31"/>
    </row>
    <row r="1765" spans="6:8">
      <c r="F1765" s="31"/>
      <c r="G1765" s="31"/>
      <c r="H1765" s="31"/>
    </row>
    <row r="1766" spans="6:8">
      <c r="F1766" s="31"/>
      <c r="G1766" s="31"/>
      <c r="H1766" s="31"/>
    </row>
    <row r="1767" spans="6:8">
      <c r="F1767" s="31"/>
      <c r="G1767" s="31"/>
      <c r="H1767" s="31"/>
    </row>
    <row r="1768" spans="6:8">
      <c r="F1768" s="31"/>
      <c r="G1768" s="31"/>
      <c r="H1768" s="31"/>
    </row>
    <row r="1769" spans="6:8">
      <c r="F1769" s="31"/>
      <c r="G1769" s="31"/>
      <c r="H1769" s="31"/>
    </row>
    <row r="1770" spans="6:8">
      <c r="F1770" s="31"/>
      <c r="G1770" s="31"/>
      <c r="H1770" s="31"/>
    </row>
    <row r="1771" spans="6:8">
      <c r="F1771" s="31"/>
      <c r="G1771" s="31"/>
      <c r="H1771" s="31"/>
    </row>
    <row r="1772" spans="6:8">
      <c r="F1772" s="31"/>
      <c r="G1772" s="31"/>
      <c r="H1772" s="31"/>
    </row>
    <row r="1773" spans="6:8">
      <c r="F1773" s="31"/>
      <c r="G1773" s="31"/>
      <c r="H1773" s="31"/>
    </row>
    <row r="1774" spans="6:8">
      <c r="F1774" s="31"/>
      <c r="G1774" s="31"/>
      <c r="H1774" s="31"/>
    </row>
    <row r="1775" spans="6:8">
      <c r="F1775" s="31"/>
      <c r="G1775" s="31"/>
      <c r="H1775" s="31"/>
    </row>
    <row r="1776" spans="6:8">
      <c r="F1776" s="31"/>
      <c r="G1776" s="31"/>
      <c r="H1776" s="31"/>
    </row>
    <row r="1777" spans="6:8">
      <c r="F1777" s="31"/>
      <c r="G1777" s="31"/>
      <c r="H1777" s="31"/>
    </row>
    <row r="1778" spans="6:8">
      <c r="F1778" s="31"/>
      <c r="G1778" s="31"/>
      <c r="H1778" s="31"/>
    </row>
    <row r="1779" spans="6:8">
      <c r="F1779" s="31"/>
      <c r="G1779" s="31"/>
      <c r="H1779" s="31"/>
    </row>
    <row r="1780" spans="6:8">
      <c r="F1780" s="31"/>
      <c r="G1780" s="31"/>
      <c r="H1780" s="31"/>
    </row>
    <row r="1781" spans="6:8">
      <c r="F1781" s="31"/>
      <c r="G1781" s="31"/>
      <c r="H1781" s="31"/>
    </row>
    <row r="1782" spans="6:8">
      <c r="F1782" s="31"/>
      <c r="G1782" s="31"/>
      <c r="H1782" s="31"/>
    </row>
    <row r="1783" spans="6:8">
      <c r="F1783" s="31"/>
      <c r="G1783" s="31"/>
      <c r="H1783" s="31"/>
    </row>
    <row r="1784" spans="6:8">
      <c r="F1784" s="31"/>
      <c r="G1784" s="31"/>
      <c r="H1784" s="31"/>
    </row>
    <row r="1785" spans="6:8">
      <c r="F1785" s="31"/>
      <c r="G1785" s="31"/>
      <c r="H1785" s="31"/>
    </row>
    <row r="1786" spans="6:8">
      <c r="F1786" s="31"/>
      <c r="G1786" s="31"/>
      <c r="H1786" s="31"/>
    </row>
    <row r="1787" spans="6:8">
      <c r="F1787" s="31"/>
      <c r="G1787" s="31"/>
      <c r="H1787" s="31"/>
    </row>
    <row r="1788" spans="6:8">
      <c r="F1788" s="31"/>
      <c r="G1788" s="31"/>
      <c r="H1788" s="31"/>
    </row>
    <row r="1789" spans="6:8">
      <c r="F1789" s="31"/>
      <c r="G1789" s="31"/>
      <c r="H1789" s="31"/>
    </row>
    <row r="1790" spans="6:8">
      <c r="F1790" s="31"/>
      <c r="G1790" s="31"/>
      <c r="H1790" s="31"/>
    </row>
    <row r="1791" spans="6:8">
      <c r="F1791" s="31"/>
      <c r="G1791" s="31"/>
      <c r="H1791" s="31"/>
    </row>
    <row r="1792" spans="6:8">
      <c r="F1792" s="31"/>
      <c r="G1792" s="31"/>
      <c r="H1792" s="31"/>
    </row>
    <row r="1793" spans="6:8">
      <c r="F1793" s="31"/>
      <c r="G1793" s="31"/>
      <c r="H1793" s="31"/>
    </row>
    <row r="1794" spans="6:8">
      <c r="F1794" s="31"/>
      <c r="G1794" s="31"/>
      <c r="H1794" s="31"/>
    </row>
    <row r="1795" spans="6:8">
      <c r="F1795" s="31"/>
      <c r="G1795" s="31"/>
      <c r="H1795" s="31"/>
    </row>
    <row r="1796" spans="6:8">
      <c r="F1796" s="31"/>
      <c r="G1796" s="31"/>
      <c r="H1796" s="31"/>
    </row>
    <row r="1797" spans="6:8">
      <c r="F1797" s="31"/>
      <c r="G1797" s="31"/>
      <c r="H1797" s="31"/>
    </row>
    <row r="1798" spans="6:8">
      <c r="F1798" s="31"/>
      <c r="G1798" s="31"/>
      <c r="H1798" s="31"/>
    </row>
    <row r="1799" spans="6:8">
      <c r="F1799" s="31"/>
      <c r="G1799" s="31"/>
      <c r="H1799" s="31"/>
    </row>
    <row r="1800" spans="6:8">
      <c r="F1800" s="31"/>
      <c r="G1800" s="31"/>
      <c r="H1800" s="31"/>
    </row>
    <row r="1801" spans="6:8">
      <c r="F1801" s="31"/>
      <c r="G1801" s="31"/>
      <c r="H1801" s="31"/>
    </row>
    <row r="1802" spans="6:8">
      <c r="F1802" s="31"/>
      <c r="G1802" s="31"/>
      <c r="H1802" s="31"/>
    </row>
    <row r="1803" spans="6:8">
      <c r="F1803" s="31"/>
      <c r="G1803" s="31"/>
      <c r="H1803" s="31"/>
    </row>
    <row r="1804" spans="6:8">
      <c r="F1804" s="31"/>
      <c r="G1804" s="31"/>
      <c r="H1804" s="31"/>
    </row>
    <row r="1805" spans="6:8">
      <c r="F1805" s="31"/>
      <c r="G1805" s="31"/>
      <c r="H1805" s="31"/>
    </row>
    <row r="1806" spans="6:8">
      <c r="F1806" s="31"/>
      <c r="G1806" s="31"/>
      <c r="H1806" s="31"/>
    </row>
    <row r="1807" spans="6:8">
      <c r="F1807" s="31"/>
      <c r="G1807" s="31"/>
      <c r="H1807" s="31"/>
    </row>
    <row r="1808" spans="6:8">
      <c r="F1808" s="31"/>
      <c r="G1808" s="31"/>
      <c r="H1808" s="31"/>
    </row>
    <row r="1809" spans="6:8">
      <c r="F1809" s="31"/>
      <c r="G1809" s="31"/>
      <c r="H1809" s="31"/>
    </row>
    <row r="1810" spans="6:8">
      <c r="F1810" s="31"/>
      <c r="G1810" s="31"/>
      <c r="H1810" s="31"/>
    </row>
    <row r="1811" spans="6:8">
      <c r="F1811" s="31"/>
      <c r="G1811" s="31"/>
      <c r="H1811" s="31"/>
    </row>
    <row r="1812" spans="6:8">
      <c r="F1812" s="31"/>
      <c r="G1812" s="31"/>
      <c r="H1812" s="31"/>
    </row>
    <row r="1813" spans="6:8">
      <c r="F1813" s="31"/>
      <c r="G1813" s="31"/>
      <c r="H1813" s="31"/>
    </row>
    <row r="1814" spans="6:8">
      <c r="F1814" s="31"/>
      <c r="G1814" s="31"/>
      <c r="H1814" s="31"/>
    </row>
    <row r="1815" spans="6:8">
      <c r="F1815" s="31"/>
      <c r="G1815" s="31"/>
      <c r="H1815" s="31"/>
    </row>
    <row r="1816" spans="6:8">
      <c r="F1816" s="31"/>
      <c r="G1816" s="31"/>
      <c r="H1816" s="31"/>
    </row>
    <row r="1817" spans="6:8">
      <c r="F1817" s="31"/>
      <c r="G1817" s="31"/>
      <c r="H1817" s="31"/>
    </row>
    <row r="1818" spans="6:8">
      <c r="F1818" s="31"/>
      <c r="G1818" s="31"/>
      <c r="H1818" s="31"/>
    </row>
    <row r="1819" spans="6:8">
      <c r="F1819" s="31"/>
      <c r="G1819" s="31"/>
      <c r="H1819" s="31"/>
    </row>
    <row r="1820" spans="6:8">
      <c r="F1820" s="31"/>
      <c r="G1820" s="31"/>
      <c r="H1820" s="31"/>
    </row>
    <row r="1821" spans="6:8">
      <c r="F1821" s="31"/>
      <c r="G1821" s="31"/>
      <c r="H1821" s="31"/>
    </row>
    <row r="1822" spans="6:8">
      <c r="F1822" s="31"/>
      <c r="G1822" s="31"/>
      <c r="H1822" s="31"/>
    </row>
    <row r="1823" spans="6:8">
      <c r="F1823" s="31"/>
      <c r="G1823" s="31"/>
      <c r="H1823" s="31"/>
    </row>
    <row r="1824" spans="6:8">
      <c r="F1824" s="31"/>
      <c r="G1824" s="31"/>
      <c r="H1824" s="31"/>
    </row>
    <row r="1825" spans="6:8">
      <c r="F1825" s="31"/>
      <c r="G1825" s="31"/>
      <c r="H1825" s="31"/>
    </row>
    <row r="1826" spans="6:8">
      <c r="F1826" s="31"/>
      <c r="G1826" s="31"/>
      <c r="H1826" s="31"/>
    </row>
    <row r="1827" spans="6:8">
      <c r="F1827" s="31"/>
      <c r="G1827" s="31"/>
      <c r="H1827" s="31"/>
    </row>
    <row r="1828" spans="6:8">
      <c r="F1828" s="31"/>
      <c r="G1828" s="31"/>
      <c r="H1828" s="31"/>
    </row>
    <row r="1829" spans="6:8">
      <c r="F1829" s="31"/>
      <c r="G1829" s="31"/>
      <c r="H1829" s="31"/>
    </row>
    <row r="1830" spans="6:8">
      <c r="F1830" s="31"/>
      <c r="G1830" s="31"/>
      <c r="H1830" s="31"/>
    </row>
    <row r="1831" spans="6:8">
      <c r="F1831" s="31"/>
      <c r="G1831" s="31"/>
      <c r="H1831" s="31"/>
    </row>
    <row r="1832" spans="6:8">
      <c r="F1832" s="31"/>
      <c r="G1832" s="31"/>
      <c r="H1832" s="31"/>
    </row>
    <row r="1833" spans="6:8">
      <c r="F1833" s="31"/>
      <c r="G1833" s="31"/>
      <c r="H1833" s="31"/>
    </row>
    <row r="1834" spans="6:8">
      <c r="F1834" s="31"/>
      <c r="G1834" s="31"/>
      <c r="H1834" s="31"/>
    </row>
    <row r="1835" spans="6:8">
      <c r="F1835" s="31"/>
      <c r="G1835" s="31"/>
      <c r="H1835" s="31"/>
    </row>
    <row r="1836" spans="6:8">
      <c r="F1836" s="31"/>
      <c r="G1836" s="31"/>
      <c r="H1836" s="31"/>
    </row>
    <row r="1837" spans="6:8">
      <c r="F1837" s="31"/>
      <c r="G1837" s="31"/>
      <c r="H1837" s="31"/>
    </row>
    <row r="1838" spans="6:8">
      <c r="F1838" s="31"/>
      <c r="G1838" s="31"/>
      <c r="H1838" s="31"/>
    </row>
    <row r="1839" spans="6:8">
      <c r="F1839" s="31"/>
      <c r="G1839" s="31"/>
      <c r="H1839" s="31"/>
    </row>
    <row r="1840" spans="6:8">
      <c r="F1840" s="31"/>
      <c r="G1840" s="31"/>
      <c r="H1840" s="31"/>
    </row>
    <row r="1841" spans="6:8">
      <c r="F1841" s="31"/>
      <c r="G1841" s="31"/>
      <c r="H1841" s="31"/>
    </row>
    <row r="1842" spans="6:8">
      <c r="F1842" s="31"/>
      <c r="G1842" s="31"/>
      <c r="H1842" s="31"/>
    </row>
    <row r="1843" spans="6:8">
      <c r="F1843" s="31"/>
      <c r="G1843" s="31"/>
      <c r="H1843" s="31"/>
    </row>
    <row r="1844" spans="6:8">
      <c r="F1844" s="31"/>
      <c r="G1844" s="31"/>
      <c r="H1844" s="31"/>
    </row>
    <row r="1845" spans="6:8">
      <c r="F1845" s="31"/>
      <c r="G1845" s="31"/>
      <c r="H1845" s="31"/>
    </row>
    <row r="1846" spans="6:8">
      <c r="F1846" s="31"/>
      <c r="G1846" s="31"/>
      <c r="H1846" s="31"/>
    </row>
    <row r="1847" spans="6:8">
      <c r="F1847" s="31"/>
      <c r="G1847" s="31"/>
      <c r="H1847" s="31"/>
    </row>
    <row r="1848" spans="6:8">
      <c r="F1848" s="31"/>
      <c r="G1848" s="31"/>
      <c r="H1848" s="31"/>
    </row>
    <row r="1849" spans="6:8">
      <c r="F1849" s="31"/>
      <c r="G1849" s="31"/>
      <c r="H1849" s="31"/>
    </row>
    <row r="1850" spans="6:8">
      <c r="F1850" s="31"/>
      <c r="G1850" s="31"/>
      <c r="H1850" s="31"/>
    </row>
    <row r="1851" spans="6:8">
      <c r="F1851" s="31"/>
      <c r="G1851" s="31"/>
      <c r="H1851" s="31"/>
    </row>
    <row r="1852" spans="6:8">
      <c r="F1852" s="31"/>
      <c r="G1852" s="31"/>
      <c r="H1852" s="31"/>
    </row>
    <row r="1853" spans="6:8">
      <c r="F1853" s="31"/>
      <c r="G1853" s="31"/>
      <c r="H1853" s="31"/>
    </row>
    <row r="1854" spans="6:8">
      <c r="F1854" s="31"/>
      <c r="G1854" s="31"/>
      <c r="H1854" s="31"/>
    </row>
    <row r="1855" spans="6:8">
      <c r="F1855" s="31"/>
      <c r="G1855" s="31"/>
      <c r="H1855" s="31"/>
    </row>
    <row r="1856" spans="6:8">
      <c r="F1856" s="31"/>
      <c r="G1856" s="31"/>
      <c r="H1856" s="31"/>
    </row>
    <row r="1857" spans="6:8">
      <c r="F1857" s="31"/>
      <c r="G1857" s="31"/>
      <c r="H1857" s="31"/>
    </row>
    <row r="1858" spans="6:8">
      <c r="F1858" s="31"/>
      <c r="G1858" s="31"/>
      <c r="H1858" s="31"/>
    </row>
    <row r="1859" spans="6:8">
      <c r="F1859" s="31"/>
      <c r="G1859" s="31"/>
      <c r="H1859" s="31"/>
    </row>
    <row r="1860" spans="6:8">
      <c r="F1860" s="31"/>
      <c r="G1860" s="31"/>
      <c r="H1860" s="31"/>
    </row>
    <row r="1861" spans="6:8">
      <c r="F1861" s="31"/>
      <c r="G1861" s="31"/>
      <c r="H1861" s="31"/>
    </row>
    <row r="1862" spans="6:8">
      <c r="F1862" s="31"/>
      <c r="G1862" s="31"/>
      <c r="H1862" s="31"/>
    </row>
    <row r="1863" spans="6:8">
      <c r="F1863" s="31"/>
      <c r="G1863" s="31"/>
      <c r="H1863" s="31"/>
    </row>
    <row r="1864" spans="6:8">
      <c r="F1864" s="31"/>
      <c r="G1864" s="31"/>
      <c r="H1864" s="31"/>
    </row>
    <row r="1865" spans="6:8">
      <c r="F1865" s="31"/>
      <c r="G1865" s="31"/>
      <c r="H1865" s="31"/>
    </row>
    <row r="1866" spans="6:8">
      <c r="F1866" s="31"/>
      <c r="G1866" s="31"/>
      <c r="H1866" s="31"/>
    </row>
    <row r="1867" spans="6:8">
      <c r="F1867" s="31"/>
      <c r="G1867" s="31"/>
      <c r="H1867" s="31"/>
    </row>
    <row r="1868" spans="6:8">
      <c r="F1868" s="31"/>
      <c r="G1868" s="31"/>
      <c r="H1868" s="31"/>
    </row>
    <row r="1869" spans="6:8">
      <c r="F1869" s="31"/>
      <c r="G1869" s="31"/>
      <c r="H1869" s="31"/>
    </row>
    <row r="1870" spans="6:8">
      <c r="F1870" s="31"/>
      <c r="G1870" s="31"/>
      <c r="H1870" s="31"/>
    </row>
    <row r="1871" spans="6:8">
      <c r="F1871" s="31"/>
      <c r="G1871" s="31"/>
      <c r="H1871" s="31"/>
    </row>
    <row r="1872" spans="6:8">
      <c r="F1872" s="31"/>
      <c r="G1872" s="31"/>
      <c r="H1872" s="31"/>
    </row>
    <row r="1873" spans="6:8">
      <c r="F1873" s="31"/>
      <c r="G1873" s="31"/>
      <c r="H1873" s="31"/>
    </row>
    <row r="1874" spans="6:8">
      <c r="F1874" s="31"/>
      <c r="G1874" s="31"/>
      <c r="H1874" s="31"/>
    </row>
    <row r="1875" spans="6:8">
      <c r="F1875" s="31"/>
      <c r="G1875" s="31"/>
      <c r="H1875" s="31"/>
    </row>
    <row r="1876" spans="6:8">
      <c r="F1876" s="31"/>
      <c r="G1876" s="31"/>
      <c r="H1876" s="31"/>
    </row>
    <row r="1877" spans="6:8">
      <c r="F1877" s="31"/>
      <c r="G1877" s="31"/>
      <c r="H1877" s="31"/>
    </row>
    <row r="1878" spans="6:8">
      <c r="F1878" s="31"/>
      <c r="G1878" s="31"/>
      <c r="H1878" s="31"/>
    </row>
    <row r="1879" spans="6:8">
      <c r="F1879" s="31"/>
      <c r="G1879" s="31"/>
      <c r="H1879" s="31"/>
    </row>
    <row r="1880" spans="6:8">
      <c r="F1880" s="31"/>
      <c r="G1880" s="31"/>
      <c r="H1880" s="31"/>
    </row>
    <row r="1881" spans="6:8">
      <c r="F1881" s="31"/>
      <c r="G1881" s="31"/>
      <c r="H1881" s="31"/>
    </row>
    <row r="1882" spans="6:8">
      <c r="F1882" s="31"/>
      <c r="G1882" s="31"/>
      <c r="H1882" s="31"/>
    </row>
    <row r="1883" spans="6:8">
      <c r="F1883" s="31"/>
      <c r="G1883" s="31"/>
      <c r="H1883" s="31"/>
    </row>
    <row r="1884" spans="6:8">
      <c r="F1884" s="31"/>
      <c r="G1884" s="31"/>
      <c r="H1884" s="31"/>
    </row>
    <row r="1885" spans="6:8">
      <c r="F1885" s="31"/>
      <c r="G1885" s="31"/>
      <c r="H1885" s="31"/>
    </row>
    <row r="1886" spans="6:8">
      <c r="F1886" s="31"/>
      <c r="G1886" s="31"/>
      <c r="H1886" s="31"/>
    </row>
    <row r="1887" spans="6:8">
      <c r="F1887" s="31"/>
      <c r="G1887" s="31"/>
      <c r="H1887" s="31"/>
    </row>
    <row r="1888" spans="6:8">
      <c r="F1888" s="31"/>
      <c r="G1888" s="31"/>
      <c r="H1888" s="31"/>
    </row>
    <row r="1889" spans="6:8">
      <c r="F1889" s="31"/>
      <c r="G1889" s="31"/>
      <c r="H1889" s="31"/>
    </row>
    <row r="1890" spans="6:8">
      <c r="F1890" s="31"/>
      <c r="G1890" s="31"/>
      <c r="H1890" s="31"/>
    </row>
    <row r="1891" spans="6:8">
      <c r="F1891" s="31"/>
      <c r="G1891" s="31"/>
      <c r="H1891" s="31"/>
    </row>
    <row r="1892" spans="6:8">
      <c r="F1892" s="31"/>
      <c r="G1892" s="31"/>
      <c r="H1892" s="31"/>
    </row>
    <row r="1893" spans="6:8">
      <c r="F1893" s="31"/>
      <c r="G1893" s="31"/>
      <c r="H1893" s="31"/>
    </row>
    <row r="1894" spans="6:8">
      <c r="F1894" s="31"/>
      <c r="G1894" s="31"/>
      <c r="H1894" s="31"/>
    </row>
    <row r="1895" spans="6:8">
      <c r="F1895" s="31"/>
      <c r="G1895" s="31"/>
      <c r="H1895" s="31"/>
    </row>
    <row r="1896" spans="6:8">
      <c r="F1896" s="31"/>
      <c r="G1896" s="31"/>
      <c r="H1896" s="31"/>
    </row>
    <row r="1897" spans="6:8">
      <c r="F1897" s="31"/>
      <c r="G1897" s="31"/>
      <c r="H1897" s="31"/>
    </row>
    <row r="1898" spans="6:8">
      <c r="F1898" s="31"/>
      <c r="G1898" s="31"/>
      <c r="H1898" s="31"/>
    </row>
    <row r="1899" spans="6:8">
      <c r="F1899" s="31"/>
      <c r="G1899" s="31"/>
      <c r="H1899" s="31"/>
    </row>
    <row r="1900" spans="6:8">
      <c r="F1900" s="31"/>
      <c r="G1900" s="31"/>
      <c r="H1900" s="31"/>
    </row>
    <row r="1901" spans="6:8">
      <c r="F1901" s="31"/>
      <c r="G1901" s="31"/>
      <c r="H1901" s="31"/>
    </row>
    <row r="1902" spans="6:8">
      <c r="F1902" s="31"/>
      <c r="G1902" s="31"/>
      <c r="H1902" s="31"/>
    </row>
    <row r="1903" spans="6:8">
      <c r="F1903" s="31"/>
      <c r="G1903" s="31"/>
      <c r="H1903" s="31"/>
    </row>
    <row r="1904" spans="6:8">
      <c r="F1904" s="31"/>
      <c r="G1904" s="31"/>
      <c r="H1904" s="31"/>
    </row>
    <row r="1905" spans="6:8">
      <c r="F1905" s="31"/>
      <c r="G1905" s="31"/>
      <c r="H1905" s="31"/>
    </row>
    <row r="1906" spans="6:8">
      <c r="F1906" s="31"/>
      <c r="G1906" s="31"/>
      <c r="H1906" s="31"/>
    </row>
    <row r="1907" spans="6:8">
      <c r="F1907" s="31"/>
      <c r="G1907" s="31"/>
      <c r="H1907" s="31"/>
    </row>
    <row r="1908" spans="6:8">
      <c r="F1908" s="31"/>
      <c r="G1908" s="31"/>
      <c r="H1908" s="31"/>
    </row>
    <row r="1909" spans="6:8">
      <c r="F1909" s="31"/>
      <c r="G1909" s="31"/>
      <c r="H1909" s="31"/>
    </row>
    <row r="1910" spans="6:8">
      <c r="F1910" s="31"/>
      <c r="G1910" s="31"/>
      <c r="H1910" s="31"/>
    </row>
    <row r="1911" spans="6:8">
      <c r="F1911" s="31"/>
      <c r="G1911" s="31"/>
      <c r="H1911" s="31"/>
    </row>
    <row r="1912" spans="6:8">
      <c r="F1912" s="31"/>
      <c r="G1912" s="31"/>
      <c r="H1912" s="31"/>
    </row>
    <row r="1913" spans="6:8">
      <c r="F1913" s="31"/>
      <c r="G1913" s="31"/>
      <c r="H1913" s="31"/>
    </row>
    <row r="1914" spans="6:8">
      <c r="F1914" s="31"/>
      <c r="G1914" s="31"/>
      <c r="H1914" s="31"/>
    </row>
    <row r="1915" spans="6:8">
      <c r="F1915" s="31"/>
      <c r="G1915" s="31"/>
      <c r="H1915" s="31"/>
    </row>
    <row r="1916" spans="6:8">
      <c r="F1916" s="31"/>
      <c r="G1916" s="31"/>
      <c r="H1916" s="31"/>
    </row>
    <row r="1917" spans="6:8">
      <c r="F1917" s="31"/>
      <c r="G1917" s="31"/>
      <c r="H1917" s="31"/>
    </row>
    <row r="1918" spans="6:8">
      <c r="F1918" s="31"/>
      <c r="G1918" s="31"/>
      <c r="H1918" s="31"/>
    </row>
    <row r="1919" spans="6:8">
      <c r="F1919" s="31"/>
      <c r="G1919" s="31"/>
    </row>
    <row r="1920" spans="6:8">
      <c r="F1920" s="31"/>
      <c r="G1920" s="31"/>
    </row>
    <row r="1921" spans="6:7">
      <c r="F1921" s="31"/>
      <c r="G1921" s="31"/>
    </row>
    <row r="1922" spans="6:7">
      <c r="F1922" s="31"/>
      <c r="G1922" s="31"/>
    </row>
    <row r="1923" spans="6:7">
      <c r="F1923" s="31"/>
      <c r="G1923" s="31"/>
    </row>
    <row r="1924" spans="6:7">
      <c r="F1924" s="31"/>
      <c r="G1924" s="31"/>
    </row>
    <row r="1925" spans="6:7">
      <c r="F1925" s="31"/>
      <c r="G1925" s="31"/>
    </row>
    <row r="1926" spans="6:7">
      <c r="F1926" s="31"/>
      <c r="G1926" s="31"/>
    </row>
    <row r="1927" spans="6:7">
      <c r="F1927" s="31"/>
      <c r="G1927" s="31"/>
    </row>
    <row r="1928" spans="6:7">
      <c r="F1928" s="31"/>
      <c r="G1928" s="31"/>
    </row>
    <row r="1929" spans="6:7">
      <c r="F1929" s="31"/>
      <c r="G1929" s="31"/>
    </row>
    <row r="1930" spans="6:7">
      <c r="F1930" s="31"/>
      <c r="G1930" s="31"/>
    </row>
    <row r="1931" spans="6:7">
      <c r="F1931" s="31"/>
      <c r="G1931" s="31"/>
    </row>
    <row r="1932" spans="6:7">
      <c r="F1932" s="31"/>
      <c r="G1932" s="31"/>
    </row>
    <row r="1933" spans="6:7">
      <c r="F1933" s="31"/>
      <c r="G1933" s="31"/>
    </row>
    <row r="1934" spans="6:7">
      <c r="F1934" s="31"/>
      <c r="G1934" s="31"/>
    </row>
    <row r="1935" spans="6:7">
      <c r="F1935" s="31"/>
      <c r="G1935" s="31"/>
    </row>
    <row r="1936" spans="6:7">
      <c r="F1936" s="31"/>
      <c r="G1936" s="31"/>
    </row>
    <row r="1937" spans="6:7">
      <c r="F1937" s="31"/>
      <c r="G1937" s="31"/>
    </row>
    <row r="1938" spans="6:7">
      <c r="F1938" s="31"/>
      <c r="G1938" s="31"/>
    </row>
    <row r="1939" spans="6:7">
      <c r="F1939" s="31"/>
      <c r="G1939" s="31"/>
    </row>
    <row r="1940" spans="6:7">
      <c r="F1940" s="31"/>
      <c r="G1940" s="31"/>
    </row>
    <row r="1941" spans="6:7">
      <c r="F1941" s="31"/>
      <c r="G1941" s="31"/>
    </row>
    <row r="1942" spans="6:7">
      <c r="F1942" s="31"/>
      <c r="G1942" s="31"/>
    </row>
    <row r="1943" spans="6:7">
      <c r="F1943" s="31"/>
      <c r="G1943" s="31"/>
    </row>
    <row r="1944" spans="6:7">
      <c r="F1944" s="31"/>
      <c r="G1944" s="31"/>
    </row>
    <row r="1945" spans="6:7">
      <c r="F1945" s="31"/>
      <c r="G1945" s="31"/>
    </row>
    <row r="1946" spans="6:7">
      <c r="F1946" s="31"/>
      <c r="G1946" s="31"/>
    </row>
    <row r="1947" spans="6:7">
      <c r="F1947" s="31"/>
      <c r="G1947" s="31"/>
    </row>
    <row r="1948" spans="6:7">
      <c r="F1948" s="31"/>
      <c r="G1948" s="31"/>
    </row>
    <row r="1949" spans="6:7">
      <c r="F1949" s="31"/>
      <c r="G1949" s="31"/>
    </row>
    <row r="1950" spans="6:7">
      <c r="F1950" s="31"/>
      <c r="G1950" s="31"/>
    </row>
    <row r="1951" spans="6:7">
      <c r="F1951" s="31"/>
      <c r="G1951" s="31"/>
    </row>
    <row r="1952" spans="6:7">
      <c r="F1952" s="31"/>
      <c r="G1952" s="31"/>
    </row>
    <row r="1953" spans="6:7">
      <c r="F1953" s="31"/>
      <c r="G1953" s="31"/>
    </row>
    <row r="1954" spans="6:7">
      <c r="F1954" s="31"/>
      <c r="G1954" s="31"/>
    </row>
    <row r="1955" spans="6:7">
      <c r="F1955" s="31"/>
      <c r="G1955" s="31"/>
    </row>
  </sheetData>
  <hyperlinks>
    <hyperlink ref="A10" location="'lampe designation signal lamps '!A1" display="LAMPE DESIGNATION SIGNAL LAMPS"/>
    <hyperlink ref="A11" location="'allumage instantané 230V'!A1" display="Allumage instantané 230V"/>
    <hyperlink ref="A6" location="'LAMPE 40W'!A1" display="LAMPE 40W "/>
    <hyperlink ref="A5" location="'LAMPE 18W RADIUM'!A1" display="LAMPE 18W "/>
    <hyperlink ref="A4" location="'LAMPE 60W RADIUM '!A1" display="LAMPE 60W "/>
    <hyperlink ref="A3" location="'LAMPE 57W'!A1" display="LAMPE 57W"/>
    <hyperlink ref="A2" location="'LAMPE 20W'!A1" display="LAMPE 20W"/>
    <hyperlink ref="A12" location="'850 LUMENS HALOGEN'!A1" display="850 LUMEN HALOGEN 2000h "/>
    <hyperlink ref="A13" location="'LAMPE 230V 60W '!A1" display="LAMPE 230V 60W"/>
    <hyperlink ref="A14" location="'Spot Pro Lampe LED 5W'!A1" display="SPOT PRO LAMPE LED 5W"/>
    <hyperlink ref="A15" location="'spot pro lampe LED 7W'!A1" display="SPOT PRO LAMPE LED 7W"/>
    <hyperlink ref="A16" location="Feuil3!A1" display="SPOT 50W 12V"/>
    <hyperlink ref="A17" location="'SPOT 30W '!A1" display="SPOT 30W "/>
    <hyperlink ref="A18" location="Feuil5!A1" display="SPOT 35W "/>
    <hyperlink ref="A19" location="Feuil6!A1" display="LAMPE LONGUE  26W "/>
    <hyperlink ref="A21" location="Feuil7!A1" display="DETECTEUR DE MOUVEMENTS"/>
    <hyperlink ref="A22" location="'Détecteur de fumée '!A1" display="DETECTEUR DE FUMEE "/>
    <hyperlink ref="A23" location="'LUCIBEL 6,5W KITGEC'!A1" display="LUCIBEL 6,5W/KITGEC 10 6,5W/DIMMABLE "/>
    <hyperlink ref="A27" location="Feuil12!A1" display="LAMPE 230V "/>
    <hyperlink ref="A28" location="Feuil13!A1" display="LINOLITE"/>
    <hyperlink ref="A29" location="'LINOLITE AVEC INTERUPTEUR '!A1" display="LINOLITE ELECTRONIC AVEC INTERUPTEUR "/>
    <hyperlink ref="A30" location="'LAMPE NL-T5 14W'!A1" display="LAMPE NL-T5 14W/840 BONALUX WHITE &quot;1200 lm&quot; 16kwh/1000h "/>
    <hyperlink ref="A31" location="'LAMPE NL-T8 18W'!A1" display="LAMPE SPECTALUX 18W/840 NL-T8 18W/840"/>
    <hyperlink ref="A32" location="Feuil17!A1" display="LAMPE NL-T5 14W/840 BONALUX WHITE &quot;1350 lm&quot; 16kwh/1000h "/>
    <hyperlink ref="A215" r:id="rId1" display="https://www.google.fr/search?espv=2&amp;biw=916&amp;bih=534&amp;q=COLLIER+SIMPLE+TARAUDAGE&amp;spell=1&amp;sa=X&amp;ei=afiLVZSiJ4SrUfD5jIAK&amp;ved=0CBoQvwUoAA"/>
  </hyperlinks>
  <pageMargins left="0.7" right="0.7" top="0.75" bottom="0.75" header="0.3" footer="0.3"/>
  <pageSetup paperSize="9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J417"/>
  <sheetViews>
    <sheetView workbookViewId="0">
      <selection activeCell="H2" sqref="H2"/>
    </sheetView>
  </sheetViews>
  <sheetFormatPr baseColWidth="10" defaultRowHeight="15"/>
  <cols>
    <col min="1" max="1" width="63.28515625" customWidth="1"/>
    <col min="2" max="4" width="12.7109375" customWidth="1"/>
    <col min="5" max="5" width="12.140625" customWidth="1"/>
    <col min="6" max="6" width="12.42578125" customWidth="1"/>
    <col min="7" max="7" width="10.140625" customWidth="1"/>
    <col min="8" max="8" width="10.140625" style="1" customWidth="1"/>
    <col min="9" max="10" width="11.42578125" style="1"/>
  </cols>
  <sheetData>
    <row r="1" spans="1:10">
      <c r="A1" s="15" t="s">
        <v>617</v>
      </c>
      <c r="B1" s="15" t="s">
        <v>2</v>
      </c>
      <c r="C1" s="15" t="s">
        <v>618</v>
      </c>
      <c r="D1" s="15" t="s">
        <v>619</v>
      </c>
      <c r="E1" s="15" t="s">
        <v>505</v>
      </c>
      <c r="F1" s="21" t="s">
        <v>1</v>
      </c>
      <c r="G1" s="34" t="s">
        <v>609</v>
      </c>
      <c r="H1" s="15" t="s">
        <v>623</v>
      </c>
      <c r="I1" s="41" t="s">
        <v>624</v>
      </c>
      <c r="J1" s="41" t="s">
        <v>625</v>
      </c>
    </row>
    <row r="2" spans="1:10">
      <c r="A2" s="8" t="s">
        <v>5</v>
      </c>
      <c r="B2" s="3" t="s">
        <v>8</v>
      </c>
      <c r="C2" s="3">
        <v>10</v>
      </c>
      <c r="D2" s="3">
        <v>2</v>
      </c>
      <c r="E2" s="2">
        <v>7</v>
      </c>
      <c r="F2" s="2">
        <v>8808</v>
      </c>
      <c r="G2" s="2"/>
      <c r="H2" s="2" t="s">
        <v>626</v>
      </c>
      <c r="I2" s="1" t="s">
        <v>628</v>
      </c>
      <c r="J2" s="42" t="s">
        <v>627</v>
      </c>
    </row>
    <row r="3" spans="1:10">
      <c r="A3" s="43" t="s">
        <v>3</v>
      </c>
      <c r="B3" s="44" t="s">
        <v>4</v>
      </c>
      <c r="C3" s="44"/>
      <c r="D3" s="44"/>
      <c r="E3" s="45">
        <v>8</v>
      </c>
      <c r="F3" s="46"/>
      <c r="G3" s="47"/>
      <c r="H3" s="45"/>
      <c r="I3" s="48"/>
      <c r="J3" s="48"/>
    </row>
    <row r="4" spans="1:10">
      <c r="A4" s="8" t="s">
        <v>6</v>
      </c>
      <c r="B4" s="3" t="s">
        <v>4</v>
      </c>
      <c r="C4" s="3"/>
      <c r="D4" s="3"/>
      <c r="E4" s="2">
        <v>2</v>
      </c>
      <c r="F4" s="22"/>
      <c r="G4" s="35"/>
      <c r="H4" s="2"/>
    </row>
    <row r="5" spans="1:10">
      <c r="A5" s="8" t="s">
        <v>7</v>
      </c>
      <c r="B5" s="3" t="s">
        <v>4</v>
      </c>
      <c r="C5" s="3"/>
      <c r="D5" s="3"/>
      <c r="E5" s="2">
        <v>3</v>
      </c>
      <c r="F5" s="22"/>
      <c r="G5" s="35"/>
      <c r="H5" s="2"/>
    </row>
    <row r="6" spans="1:10">
      <c r="A6" s="8" t="s">
        <v>14</v>
      </c>
      <c r="B6" s="3" t="s">
        <v>4</v>
      </c>
      <c r="C6" s="3"/>
      <c r="D6" s="3"/>
      <c r="E6" s="2">
        <v>3</v>
      </c>
      <c r="F6" s="22"/>
      <c r="G6" s="35"/>
      <c r="H6" s="2"/>
    </row>
    <row r="7" spans="1:10">
      <c r="A7" s="8" t="s">
        <v>163</v>
      </c>
      <c r="B7" s="3" t="s">
        <v>8</v>
      </c>
      <c r="C7" s="3"/>
      <c r="D7" s="3"/>
      <c r="E7" s="2">
        <v>1</v>
      </c>
      <c r="F7" s="22"/>
      <c r="G7" s="35"/>
      <c r="H7" s="2"/>
    </row>
    <row r="8" spans="1:10">
      <c r="A8" s="8" t="s">
        <v>17</v>
      </c>
      <c r="B8" s="3" t="s">
        <v>4</v>
      </c>
      <c r="C8" s="3"/>
      <c r="D8" s="3"/>
      <c r="E8" s="2">
        <v>1</v>
      </c>
      <c r="F8" s="22"/>
      <c r="G8" s="35"/>
      <c r="H8" s="2"/>
    </row>
    <row r="9" spans="1:10">
      <c r="A9" s="8" t="s">
        <v>209</v>
      </c>
      <c r="B9" s="3" t="s">
        <v>210</v>
      </c>
      <c r="C9" s="3"/>
      <c r="D9" s="3"/>
      <c r="E9" s="2">
        <v>1</v>
      </c>
      <c r="F9" s="22"/>
      <c r="G9" s="35"/>
      <c r="H9" s="2"/>
    </row>
    <row r="10" spans="1:10">
      <c r="A10" s="8" t="s">
        <v>9</v>
      </c>
      <c r="B10" s="3" t="s">
        <v>8</v>
      </c>
      <c r="C10" s="3"/>
      <c r="D10" s="3"/>
      <c r="E10" s="2">
        <v>2</v>
      </c>
      <c r="F10" s="22"/>
      <c r="G10" s="35"/>
      <c r="H10" s="2"/>
    </row>
    <row r="11" spans="1:10">
      <c r="A11" s="8" t="s">
        <v>11</v>
      </c>
      <c r="B11" s="3" t="s">
        <v>10</v>
      </c>
      <c r="C11" s="3"/>
      <c r="D11" s="3"/>
      <c r="E11" s="2">
        <v>3</v>
      </c>
      <c r="F11" s="22">
        <v>7428</v>
      </c>
      <c r="G11" s="35"/>
      <c r="H11" s="2"/>
    </row>
    <row r="12" spans="1:10">
      <c r="A12" s="8" t="s">
        <v>12</v>
      </c>
      <c r="B12" s="3" t="s">
        <v>13</v>
      </c>
      <c r="C12" s="3"/>
      <c r="D12" s="3"/>
      <c r="E12" s="2">
        <v>3</v>
      </c>
      <c r="F12" s="22"/>
      <c r="G12" s="35"/>
      <c r="H12" s="2"/>
    </row>
    <row r="13" spans="1:10">
      <c r="A13" s="8" t="s">
        <v>15</v>
      </c>
      <c r="B13" s="3" t="s">
        <v>16</v>
      </c>
      <c r="C13" s="3"/>
      <c r="D13" s="3"/>
      <c r="E13" s="2">
        <v>4</v>
      </c>
      <c r="F13" s="22"/>
      <c r="G13" s="35"/>
      <c r="H13" s="2"/>
    </row>
    <row r="14" spans="1:10">
      <c r="A14" s="8" t="s">
        <v>20</v>
      </c>
      <c r="B14" s="3" t="s">
        <v>18</v>
      </c>
      <c r="C14" s="3"/>
      <c r="D14" s="3"/>
      <c r="E14" s="2">
        <v>4</v>
      </c>
      <c r="F14" s="22"/>
      <c r="G14" s="35"/>
      <c r="H14" s="2"/>
    </row>
    <row r="15" spans="1:10">
      <c r="A15" s="8" t="s">
        <v>19</v>
      </c>
      <c r="B15" s="3" t="s">
        <v>18</v>
      </c>
      <c r="C15" s="3"/>
      <c r="D15" s="3"/>
      <c r="E15" s="2">
        <v>2</v>
      </c>
      <c r="F15" s="22"/>
      <c r="G15" s="35"/>
      <c r="H15" s="2"/>
    </row>
    <row r="16" spans="1:10">
      <c r="A16" s="8" t="s">
        <v>21</v>
      </c>
      <c r="B16" s="3" t="s">
        <v>121</v>
      </c>
      <c r="C16" s="3"/>
      <c r="D16" s="3"/>
      <c r="E16" s="2">
        <v>17</v>
      </c>
      <c r="F16" s="22"/>
      <c r="G16" s="35"/>
      <c r="H16" s="2"/>
    </row>
    <row r="17" spans="1:8">
      <c r="A17" s="8" t="s">
        <v>22</v>
      </c>
      <c r="B17" s="3" t="s">
        <v>121</v>
      </c>
      <c r="C17" s="3"/>
      <c r="D17" s="3"/>
      <c r="E17" s="2">
        <v>15</v>
      </c>
      <c r="F17" s="22"/>
      <c r="G17" s="35"/>
      <c r="H17" s="2"/>
    </row>
    <row r="18" spans="1:8">
      <c r="A18" s="8" t="s">
        <v>24</v>
      </c>
      <c r="B18" s="3" t="s">
        <v>121</v>
      </c>
      <c r="C18" s="3"/>
      <c r="D18" s="3"/>
      <c r="E18" s="2">
        <v>8</v>
      </c>
      <c r="F18" s="22"/>
      <c r="G18" s="35"/>
      <c r="H18" s="2"/>
    </row>
    <row r="19" spans="1:8">
      <c r="A19" s="8" t="s">
        <v>23</v>
      </c>
      <c r="B19" s="3" t="s">
        <v>121</v>
      </c>
      <c r="C19" s="3"/>
      <c r="D19" s="3"/>
      <c r="E19" s="2">
        <v>33</v>
      </c>
      <c r="F19" s="22"/>
      <c r="G19" s="35"/>
      <c r="H19" s="2"/>
    </row>
    <row r="20" spans="1:8">
      <c r="A20" s="6" t="s">
        <v>26</v>
      </c>
      <c r="B20" s="3" t="s">
        <v>25</v>
      </c>
      <c r="C20" s="3"/>
      <c r="D20" s="3"/>
      <c r="E20" s="2">
        <v>1</v>
      </c>
      <c r="F20" s="22"/>
      <c r="G20" s="35"/>
      <c r="H20" s="2"/>
    </row>
    <row r="21" spans="1:8">
      <c r="A21" s="8" t="s">
        <v>27</v>
      </c>
      <c r="B21" s="3" t="s">
        <v>28</v>
      </c>
      <c r="C21" s="3"/>
      <c r="D21" s="3"/>
      <c r="E21" s="2">
        <f>25+2</f>
        <v>27</v>
      </c>
      <c r="F21" s="22"/>
      <c r="G21" s="35"/>
      <c r="H21" s="2"/>
    </row>
    <row r="22" spans="1:8">
      <c r="A22" s="8" t="s">
        <v>29</v>
      </c>
      <c r="B22" s="3" t="s">
        <v>30</v>
      </c>
      <c r="C22" s="3"/>
      <c r="D22" s="3"/>
      <c r="E22" s="2">
        <v>17</v>
      </c>
      <c r="F22" s="22" t="s">
        <v>31</v>
      </c>
      <c r="G22" s="35"/>
      <c r="H22" s="2"/>
    </row>
    <row r="23" spans="1:8">
      <c r="A23" s="8" t="s">
        <v>218</v>
      </c>
      <c r="B23" s="3" t="s">
        <v>217</v>
      </c>
      <c r="C23" s="3"/>
      <c r="D23" s="3"/>
      <c r="E23" s="2">
        <v>5</v>
      </c>
      <c r="F23" s="22"/>
      <c r="G23" s="35"/>
      <c r="H23" s="2"/>
    </row>
    <row r="24" spans="1:8">
      <c r="A24" s="8" t="s">
        <v>213</v>
      </c>
      <c r="B24" s="3" t="s">
        <v>18</v>
      </c>
      <c r="C24" s="3"/>
      <c r="D24" s="3"/>
      <c r="E24" s="2">
        <v>4</v>
      </c>
      <c r="F24" s="22"/>
      <c r="G24" s="35"/>
      <c r="H24" s="2"/>
    </row>
    <row r="25" spans="1:8">
      <c r="A25" s="8" t="s">
        <v>215</v>
      </c>
      <c r="B25" s="3" t="s">
        <v>216</v>
      </c>
      <c r="C25" s="3"/>
      <c r="D25" s="3"/>
      <c r="E25" s="2">
        <v>4</v>
      </c>
      <c r="F25" s="22"/>
      <c r="G25" s="35"/>
      <c r="H25" s="2"/>
    </row>
    <row r="26" spans="1:8">
      <c r="A26" s="8" t="s">
        <v>214</v>
      </c>
      <c r="B26" s="3"/>
      <c r="C26" s="3"/>
      <c r="D26" s="3"/>
      <c r="E26" s="2"/>
      <c r="F26" s="22"/>
      <c r="G26" s="35"/>
      <c r="H26" s="2"/>
    </row>
    <row r="27" spans="1:8">
      <c r="A27" s="8" t="s">
        <v>493</v>
      </c>
      <c r="B27" s="3" t="s">
        <v>32</v>
      </c>
      <c r="C27" s="3"/>
      <c r="D27" s="3"/>
      <c r="E27" s="2">
        <v>12</v>
      </c>
      <c r="F27" s="22" t="s">
        <v>33</v>
      </c>
      <c r="G27" s="35"/>
      <c r="H27" s="2"/>
    </row>
    <row r="28" spans="1:8">
      <c r="A28" s="8" t="s">
        <v>34</v>
      </c>
      <c r="B28" s="3" t="s">
        <v>35</v>
      </c>
      <c r="C28" s="3"/>
      <c r="D28" s="3"/>
      <c r="E28" s="2">
        <v>2</v>
      </c>
      <c r="F28" s="22"/>
      <c r="G28" s="35"/>
      <c r="H28" s="2"/>
    </row>
    <row r="29" spans="1:8">
      <c r="A29" s="8" t="s">
        <v>547</v>
      </c>
      <c r="B29" s="3" t="s">
        <v>546</v>
      </c>
      <c r="C29" s="3"/>
      <c r="D29" s="3"/>
      <c r="E29" s="2">
        <v>2</v>
      </c>
      <c r="F29" s="22"/>
      <c r="G29" s="35"/>
      <c r="H29" s="2"/>
    </row>
    <row r="30" spans="1:8">
      <c r="A30" s="9" t="s">
        <v>50</v>
      </c>
      <c r="B30" s="3" t="s">
        <v>4</v>
      </c>
      <c r="C30" s="3"/>
      <c r="D30" s="3"/>
      <c r="E30" s="2">
        <v>20</v>
      </c>
      <c r="F30" s="22">
        <v>31114240</v>
      </c>
      <c r="G30" s="35"/>
      <c r="H30" s="2"/>
    </row>
    <row r="31" spans="1:8">
      <c r="A31" s="9" t="s">
        <v>494</v>
      </c>
      <c r="B31" s="3" t="s">
        <v>4</v>
      </c>
      <c r="C31" s="3"/>
      <c r="D31" s="3"/>
      <c r="E31" s="2">
        <v>9</v>
      </c>
      <c r="F31" s="22"/>
      <c r="G31" s="35"/>
      <c r="H31" s="2"/>
    </row>
    <row r="32" spans="1:8">
      <c r="A32" s="9" t="s">
        <v>51</v>
      </c>
      <c r="B32" s="3" t="s">
        <v>4</v>
      </c>
      <c r="C32" s="3"/>
      <c r="D32" s="3"/>
      <c r="E32" s="2">
        <v>6</v>
      </c>
      <c r="F32" s="22"/>
      <c r="G32" s="35"/>
      <c r="H32" s="2"/>
    </row>
    <row r="33" spans="1:8">
      <c r="A33" s="7" t="s">
        <v>54</v>
      </c>
      <c r="B33" s="3" t="s">
        <v>4</v>
      </c>
      <c r="C33" s="3"/>
      <c r="D33" s="3"/>
      <c r="E33" s="2">
        <v>1</v>
      </c>
      <c r="F33" s="22"/>
      <c r="G33" s="35"/>
      <c r="H33" s="2"/>
    </row>
    <row r="34" spans="1:8">
      <c r="A34" s="1" t="s">
        <v>545</v>
      </c>
      <c r="B34" s="3" t="s">
        <v>13</v>
      </c>
      <c r="C34" s="3"/>
      <c r="D34" s="3"/>
      <c r="E34" s="2">
        <f>8*6</f>
        <v>48</v>
      </c>
      <c r="F34" s="22">
        <v>63961</v>
      </c>
      <c r="G34" s="35"/>
      <c r="H34" s="2"/>
    </row>
    <row r="35" spans="1:8">
      <c r="A35" s="7" t="s">
        <v>52</v>
      </c>
      <c r="B35" s="3" t="s">
        <v>53</v>
      </c>
      <c r="C35" s="3"/>
      <c r="D35" s="3"/>
      <c r="E35" s="2">
        <v>10</v>
      </c>
      <c r="F35" s="22">
        <v>9052</v>
      </c>
      <c r="G35" s="35"/>
      <c r="H35" s="2"/>
    </row>
    <row r="36" spans="1:8">
      <c r="A36" s="1" t="s">
        <v>548</v>
      </c>
      <c r="B36" s="3" t="s">
        <v>67</v>
      </c>
      <c r="C36" s="3"/>
      <c r="D36" s="3"/>
      <c r="E36" s="2">
        <v>1</v>
      </c>
      <c r="F36" s="22">
        <v>5714</v>
      </c>
      <c r="G36" s="35"/>
      <c r="H36" s="2"/>
    </row>
    <row r="37" spans="1:8">
      <c r="A37" s="1" t="s">
        <v>84</v>
      </c>
      <c r="B37" s="3" t="s">
        <v>549</v>
      </c>
      <c r="C37" s="3"/>
      <c r="D37" s="3"/>
      <c r="E37" s="2">
        <v>1</v>
      </c>
      <c r="F37" s="22" t="s">
        <v>550</v>
      </c>
      <c r="G37" s="35"/>
      <c r="H37" s="2"/>
    </row>
    <row r="38" spans="1:8">
      <c r="A38" s="7" t="s">
        <v>55</v>
      </c>
      <c r="B38" s="3"/>
      <c r="C38" s="3"/>
      <c r="D38" s="3"/>
      <c r="E38" s="2">
        <v>6</v>
      </c>
      <c r="F38" s="22"/>
      <c r="G38" s="35"/>
      <c r="H38" s="2"/>
    </row>
    <row r="39" spans="1:8">
      <c r="A39" s="7" t="s">
        <v>56</v>
      </c>
      <c r="B39" s="3"/>
      <c r="C39" s="3"/>
      <c r="D39" s="3"/>
      <c r="E39" s="2">
        <v>5</v>
      </c>
      <c r="F39" s="22"/>
      <c r="G39" s="35"/>
      <c r="H39" s="2"/>
    </row>
    <row r="40" spans="1:8">
      <c r="A40" s="7" t="s">
        <v>57</v>
      </c>
      <c r="B40" s="3" t="s">
        <v>58</v>
      </c>
      <c r="C40" s="3"/>
      <c r="D40" s="3"/>
      <c r="E40" s="2">
        <v>2</v>
      </c>
      <c r="F40" s="22" t="s">
        <v>59</v>
      </c>
      <c r="G40" s="35"/>
      <c r="H40" s="2"/>
    </row>
    <row r="41" spans="1:8">
      <c r="A41" s="6" t="s">
        <v>36</v>
      </c>
      <c r="B41" s="3" t="s">
        <v>37</v>
      </c>
      <c r="C41" s="3"/>
      <c r="D41" s="3"/>
      <c r="E41" s="2">
        <v>7</v>
      </c>
      <c r="F41" s="22">
        <v>506046</v>
      </c>
      <c r="G41" s="35"/>
      <c r="H41" s="2"/>
    </row>
    <row r="42" spans="1:8">
      <c r="A42" s="6" t="s">
        <v>38</v>
      </c>
      <c r="B42" s="3" t="s">
        <v>39</v>
      </c>
      <c r="C42" s="3"/>
      <c r="D42" s="3"/>
      <c r="E42" s="2">
        <v>2</v>
      </c>
      <c r="F42" s="22" t="s">
        <v>40</v>
      </c>
      <c r="G42" s="35"/>
      <c r="H42" s="2"/>
    </row>
    <row r="43" spans="1:8">
      <c r="A43" s="6" t="s">
        <v>41</v>
      </c>
      <c r="B43" s="3"/>
      <c r="C43" s="3"/>
      <c r="D43" s="3"/>
      <c r="E43" s="2">
        <f>37+6</f>
        <v>43</v>
      </c>
      <c r="F43" s="22"/>
      <c r="G43" s="35"/>
      <c r="H43" s="2"/>
    </row>
    <row r="44" spans="1:8">
      <c r="A44" s="7" t="s">
        <v>42</v>
      </c>
      <c r="B44" s="3"/>
      <c r="C44" s="3"/>
      <c r="D44" s="3"/>
      <c r="E44" s="2">
        <v>7</v>
      </c>
      <c r="F44" s="22"/>
      <c r="G44" s="35"/>
      <c r="H44" s="2"/>
    </row>
    <row r="45" spans="1:8">
      <c r="A45" s="1" t="s">
        <v>495</v>
      </c>
      <c r="B45" s="3"/>
      <c r="C45" s="3"/>
      <c r="D45" s="3"/>
      <c r="E45" s="2">
        <v>6</v>
      </c>
      <c r="F45" s="22"/>
      <c r="G45" s="35"/>
      <c r="H45" s="2"/>
    </row>
    <row r="46" spans="1:8">
      <c r="A46" s="7" t="s">
        <v>43</v>
      </c>
      <c r="B46" s="3"/>
      <c r="C46" s="3"/>
      <c r="D46" s="3"/>
      <c r="E46" s="2">
        <v>6</v>
      </c>
      <c r="F46" s="22"/>
      <c r="G46" s="35"/>
      <c r="H46" s="2"/>
    </row>
    <row r="47" spans="1:8">
      <c r="A47" s="7" t="s">
        <v>44</v>
      </c>
      <c r="B47" s="3"/>
      <c r="C47" s="3"/>
      <c r="D47" s="3"/>
      <c r="E47" s="2">
        <v>2</v>
      </c>
      <c r="F47" s="22"/>
      <c r="G47" s="35"/>
      <c r="H47" s="2"/>
    </row>
    <row r="48" spans="1:8">
      <c r="A48" s="7" t="s">
        <v>45</v>
      </c>
      <c r="B48" s="3"/>
      <c r="C48" s="3"/>
      <c r="D48" s="3"/>
      <c r="E48" s="2">
        <f>12+4+4+1</f>
        <v>21</v>
      </c>
      <c r="F48" s="22"/>
      <c r="G48" s="35"/>
      <c r="H48" s="2"/>
    </row>
    <row r="49" spans="1:8">
      <c r="A49" s="7" t="s">
        <v>46</v>
      </c>
      <c r="B49" s="3"/>
      <c r="C49" s="3"/>
      <c r="D49" s="3"/>
      <c r="E49" s="2">
        <v>5</v>
      </c>
      <c r="F49" s="22"/>
      <c r="G49" s="35"/>
      <c r="H49" s="2"/>
    </row>
    <row r="50" spans="1:8">
      <c r="A50" s="7" t="s">
        <v>47</v>
      </c>
      <c r="B50" s="3" t="s">
        <v>48</v>
      </c>
      <c r="C50" s="3"/>
      <c r="D50" s="3"/>
      <c r="E50" s="2">
        <v>3</v>
      </c>
      <c r="F50" s="22" t="s">
        <v>49</v>
      </c>
      <c r="G50" s="35"/>
      <c r="H50" s="2"/>
    </row>
    <row r="51" spans="1:8">
      <c r="A51" s="7" t="s">
        <v>60</v>
      </c>
      <c r="B51" s="11" t="s">
        <v>61</v>
      </c>
      <c r="C51" s="11"/>
      <c r="D51" s="11"/>
      <c r="E51" s="2">
        <v>2</v>
      </c>
      <c r="F51" s="22"/>
      <c r="G51" s="35"/>
      <c r="H51" s="2"/>
    </row>
    <row r="52" spans="1:8">
      <c r="A52" s="7" t="s">
        <v>62</v>
      </c>
      <c r="B52" s="3" t="s">
        <v>63</v>
      </c>
      <c r="C52" s="3"/>
      <c r="D52" s="3"/>
      <c r="E52" s="2">
        <v>1</v>
      </c>
      <c r="F52" s="22">
        <v>144525</v>
      </c>
      <c r="G52" s="35"/>
      <c r="H52" s="2"/>
    </row>
    <row r="53" spans="1:8">
      <c r="A53" s="1" t="s">
        <v>551</v>
      </c>
      <c r="B53" s="3" t="s">
        <v>63</v>
      </c>
      <c r="C53" s="3"/>
      <c r="D53" s="3"/>
      <c r="E53" s="2">
        <v>1</v>
      </c>
      <c r="F53" s="22">
        <v>914610</v>
      </c>
      <c r="G53" s="35"/>
      <c r="H53" s="2"/>
    </row>
    <row r="54" spans="1:8">
      <c r="A54" s="13" t="s">
        <v>65</v>
      </c>
      <c r="B54" s="14" t="s">
        <v>211</v>
      </c>
      <c r="C54" s="14"/>
      <c r="D54" s="14"/>
      <c r="E54" s="2">
        <v>2</v>
      </c>
      <c r="F54" s="22"/>
      <c r="G54" s="35"/>
      <c r="H54" s="2"/>
    </row>
    <row r="55" spans="1:8">
      <c r="A55" s="13" t="s">
        <v>66</v>
      </c>
      <c r="B55" s="14" t="s">
        <v>64</v>
      </c>
      <c r="C55" s="14"/>
      <c r="D55" s="14"/>
      <c r="E55" s="2">
        <v>1</v>
      </c>
      <c r="F55" s="22"/>
      <c r="G55" s="35"/>
      <c r="H55" s="2"/>
    </row>
    <row r="56" spans="1:8">
      <c r="A56" s="7" t="s">
        <v>68</v>
      </c>
      <c r="B56" s="3" t="s">
        <v>67</v>
      </c>
      <c r="C56" s="3"/>
      <c r="D56" s="3"/>
      <c r="E56" s="2">
        <v>1</v>
      </c>
      <c r="F56" s="22"/>
      <c r="G56" s="35"/>
      <c r="H56" s="2"/>
    </row>
    <row r="57" spans="1:8">
      <c r="A57" s="1" t="s">
        <v>552</v>
      </c>
      <c r="B57" s="3" t="s">
        <v>67</v>
      </c>
      <c r="C57" s="3"/>
      <c r="D57" s="3"/>
      <c r="E57" s="2">
        <v>2</v>
      </c>
      <c r="F57" s="22"/>
      <c r="G57" s="35"/>
      <c r="H57" s="2"/>
    </row>
    <row r="58" spans="1:8">
      <c r="A58" s="7" t="s">
        <v>69</v>
      </c>
      <c r="B58" s="3"/>
      <c r="C58" s="3"/>
      <c r="D58" s="3"/>
      <c r="E58" s="2">
        <v>1</v>
      </c>
      <c r="F58" s="22"/>
      <c r="G58" s="35"/>
      <c r="H58" s="2"/>
    </row>
    <row r="59" spans="1:8">
      <c r="A59" s="7" t="s">
        <v>71</v>
      </c>
      <c r="B59" s="3" t="s">
        <v>72</v>
      </c>
      <c r="C59" s="3"/>
      <c r="D59" s="3"/>
      <c r="E59" s="2">
        <v>1</v>
      </c>
      <c r="F59" s="22">
        <v>3305</v>
      </c>
      <c r="G59" s="35"/>
      <c r="H59" s="2"/>
    </row>
    <row r="60" spans="1:8">
      <c r="A60" s="7" t="s">
        <v>70</v>
      </c>
      <c r="B60" s="3" t="s">
        <v>72</v>
      </c>
      <c r="C60" s="3"/>
      <c r="D60" s="3"/>
      <c r="E60" s="2">
        <v>1</v>
      </c>
      <c r="F60" s="22"/>
      <c r="G60" s="35"/>
      <c r="H60" s="2"/>
    </row>
    <row r="61" spans="1:8">
      <c r="A61" s="7" t="s">
        <v>71</v>
      </c>
      <c r="B61" s="3" t="s">
        <v>72</v>
      </c>
      <c r="C61" s="3"/>
      <c r="D61" s="3"/>
      <c r="E61" s="2">
        <v>1</v>
      </c>
      <c r="F61" s="22">
        <v>3311</v>
      </c>
      <c r="G61" s="35"/>
      <c r="H61" s="2"/>
    </row>
    <row r="62" spans="1:8">
      <c r="A62" s="7" t="s">
        <v>73</v>
      </c>
      <c r="B62" s="3" t="s">
        <v>67</v>
      </c>
      <c r="C62" s="3"/>
      <c r="D62" s="3"/>
      <c r="E62" s="2">
        <v>1</v>
      </c>
      <c r="F62" s="22" t="s">
        <v>74</v>
      </c>
      <c r="G62" s="35"/>
      <c r="H62" s="2"/>
    </row>
    <row r="63" spans="1:8">
      <c r="A63" s="7" t="s">
        <v>75</v>
      </c>
      <c r="B63" s="3" t="s">
        <v>76</v>
      </c>
      <c r="C63" s="3"/>
      <c r="D63" s="3"/>
      <c r="E63" s="2">
        <v>1</v>
      </c>
      <c r="F63" s="22" t="s">
        <v>77</v>
      </c>
      <c r="G63" s="36" t="s">
        <v>78</v>
      </c>
      <c r="H63" s="5"/>
    </row>
    <row r="64" spans="1:8">
      <c r="A64" s="1" t="s">
        <v>553</v>
      </c>
      <c r="B64" s="3" t="s">
        <v>63</v>
      </c>
      <c r="C64" s="3"/>
      <c r="D64" s="3"/>
      <c r="E64" s="2">
        <v>2</v>
      </c>
      <c r="F64" s="22">
        <v>144183</v>
      </c>
      <c r="G64" s="35"/>
      <c r="H64" s="2"/>
    </row>
    <row r="65" spans="1:8">
      <c r="A65" s="7" t="s">
        <v>79</v>
      </c>
      <c r="B65" s="3" t="s">
        <v>67</v>
      </c>
      <c r="C65" s="3"/>
      <c r="D65" s="3"/>
      <c r="E65" s="2">
        <v>2</v>
      </c>
      <c r="F65" s="22"/>
      <c r="G65" s="35"/>
      <c r="H65" s="2"/>
    </row>
    <row r="66" spans="1:8">
      <c r="A66" s="7" t="s">
        <v>80</v>
      </c>
      <c r="B66" s="3"/>
      <c r="C66" s="3"/>
      <c r="D66" s="3"/>
      <c r="E66" s="2">
        <v>17</v>
      </c>
      <c r="F66" s="22"/>
      <c r="G66" s="35"/>
      <c r="H66" s="2"/>
    </row>
    <row r="67" spans="1:8">
      <c r="A67" s="1" t="s">
        <v>554</v>
      </c>
      <c r="B67" s="3" t="s">
        <v>428</v>
      </c>
      <c r="C67" s="3"/>
      <c r="D67" s="3"/>
      <c r="E67" s="2">
        <v>1</v>
      </c>
      <c r="F67" s="22">
        <v>532074</v>
      </c>
      <c r="G67" s="35"/>
      <c r="H67" s="2"/>
    </row>
    <row r="68" spans="1:8">
      <c r="A68" s="1" t="s">
        <v>555</v>
      </c>
      <c r="B68" s="3" t="s">
        <v>211</v>
      </c>
      <c r="C68" s="3"/>
      <c r="D68" s="3"/>
      <c r="E68" s="2">
        <v>13</v>
      </c>
      <c r="F68" s="22" t="s">
        <v>556</v>
      </c>
      <c r="G68" s="35"/>
      <c r="H68" s="2"/>
    </row>
    <row r="69" spans="1:8">
      <c r="A69" s="1" t="s">
        <v>557</v>
      </c>
      <c r="B69" s="3" t="s">
        <v>67</v>
      </c>
      <c r="C69" s="3"/>
      <c r="D69" s="3"/>
      <c r="E69" s="2">
        <v>1</v>
      </c>
      <c r="F69" s="22">
        <v>4680</v>
      </c>
      <c r="G69" s="35"/>
      <c r="H69" s="2"/>
    </row>
    <row r="70" spans="1:8">
      <c r="A70" s="1" t="s">
        <v>560</v>
      </c>
      <c r="B70" s="3" t="s">
        <v>67</v>
      </c>
      <c r="C70" s="3"/>
      <c r="D70" s="3"/>
      <c r="E70" s="2">
        <v>1</v>
      </c>
      <c r="F70" s="22" t="s">
        <v>561</v>
      </c>
      <c r="G70" s="35"/>
      <c r="H70" s="2"/>
    </row>
    <row r="71" spans="1:8">
      <c r="A71" s="1" t="s">
        <v>558</v>
      </c>
      <c r="B71" s="3" t="s">
        <v>67</v>
      </c>
      <c r="C71" s="3"/>
      <c r="D71" s="3"/>
      <c r="E71" s="2">
        <v>1</v>
      </c>
      <c r="F71" s="22" t="s">
        <v>559</v>
      </c>
      <c r="G71" s="35"/>
      <c r="H71" s="2"/>
    </row>
    <row r="72" spans="1:8">
      <c r="A72" s="7" t="s">
        <v>81</v>
      </c>
      <c r="B72" s="3" t="s">
        <v>82</v>
      </c>
      <c r="C72" s="3"/>
      <c r="D72" s="3"/>
      <c r="E72" s="2">
        <v>1</v>
      </c>
      <c r="F72" s="22"/>
      <c r="G72" s="35"/>
      <c r="H72" s="2"/>
    </row>
    <row r="73" spans="1:8">
      <c r="A73" s="7" t="s">
        <v>84</v>
      </c>
      <c r="B73" s="3" t="s">
        <v>83</v>
      </c>
      <c r="C73" s="3"/>
      <c r="D73" s="3"/>
      <c r="E73" s="2">
        <v>1</v>
      </c>
      <c r="F73" s="22"/>
      <c r="G73" s="35"/>
      <c r="H73" s="2"/>
    </row>
    <row r="74" spans="1:8">
      <c r="A74" s="7" t="s">
        <v>85</v>
      </c>
      <c r="B74" s="3" t="s">
        <v>86</v>
      </c>
      <c r="C74" s="3"/>
      <c r="D74" s="3"/>
      <c r="E74" s="2">
        <f>1+24</f>
        <v>25</v>
      </c>
      <c r="F74" s="22"/>
      <c r="G74" s="35"/>
      <c r="H74" s="2"/>
    </row>
    <row r="75" spans="1:8">
      <c r="A75" s="1" t="s">
        <v>212</v>
      </c>
      <c r="B75" s="3" t="s">
        <v>86</v>
      </c>
      <c r="C75" s="3"/>
      <c r="D75" s="3"/>
      <c r="E75" s="2">
        <v>16</v>
      </c>
      <c r="F75" s="22"/>
      <c r="G75" s="35"/>
      <c r="H75" s="2"/>
    </row>
    <row r="76" spans="1:8">
      <c r="A76" s="10" t="s">
        <v>87</v>
      </c>
      <c r="B76" s="11" t="s">
        <v>86</v>
      </c>
      <c r="C76" s="11"/>
      <c r="D76" s="11"/>
      <c r="E76" s="2">
        <v>25</v>
      </c>
      <c r="F76" s="22"/>
      <c r="G76" s="35"/>
      <c r="H76" s="2"/>
    </row>
    <row r="77" spans="1:8">
      <c r="A77" s="4" t="s">
        <v>608</v>
      </c>
      <c r="B77" s="11" t="s">
        <v>86</v>
      </c>
      <c r="C77" s="11"/>
      <c r="D77" s="11"/>
      <c r="E77" s="2">
        <f>11+(5*10)+5</f>
        <v>66</v>
      </c>
      <c r="F77" s="22">
        <v>53077</v>
      </c>
      <c r="G77" s="35"/>
      <c r="H77" s="2"/>
    </row>
    <row r="78" spans="1:8">
      <c r="A78" s="4" t="s">
        <v>607</v>
      </c>
      <c r="B78" s="11" t="s">
        <v>86</v>
      </c>
      <c r="C78" s="11"/>
      <c r="D78" s="11"/>
      <c r="E78" s="2">
        <v>8</v>
      </c>
      <c r="F78" s="22"/>
      <c r="G78" s="35"/>
      <c r="H78" s="2"/>
    </row>
    <row r="79" spans="1:8">
      <c r="A79" s="7" t="s">
        <v>88</v>
      </c>
      <c r="B79" s="3" t="s">
        <v>89</v>
      </c>
      <c r="C79" s="3"/>
      <c r="D79" s="3"/>
      <c r="E79" s="2">
        <v>1</v>
      </c>
      <c r="F79" s="22"/>
      <c r="G79" s="35"/>
      <c r="H79" s="2"/>
    </row>
    <row r="80" spans="1:8">
      <c r="A80" s="7" t="s">
        <v>90</v>
      </c>
      <c r="B80" s="3" t="s">
        <v>91</v>
      </c>
      <c r="C80" s="3"/>
      <c r="D80" s="3"/>
      <c r="E80" s="2">
        <v>1</v>
      </c>
      <c r="F80" s="22" t="s">
        <v>92</v>
      </c>
      <c r="G80" s="35"/>
      <c r="H80" s="2"/>
    </row>
    <row r="81" spans="1:8">
      <c r="A81" s="7" t="s">
        <v>93</v>
      </c>
      <c r="B81" s="3" t="s">
        <v>94</v>
      </c>
      <c r="C81" s="3"/>
      <c r="D81" s="3"/>
      <c r="E81" s="2">
        <v>1</v>
      </c>
      <c r="F81" s="22" t="s">
        <v>95</v>
      </c>
      <c r="G81" s="36" t="s">
        <v>96</v>
      </c>
      <c r="H81" s="5"/>
    </row>
    <row r="82" spans="1:8">
      <c r="A82" s="7" t="s">
        <v>97</v>
      </c>
      <c r="B82" s="3"/>
      <c r="C82" s="3"/>
      <c r="D82" s="3"/>
      <c r="E82" s="2">
        <v>4</v>
      </c>
      <c r="F82" s="22"/>
      <c r="G82" s="35"/>
      <c r="H82" s="2"/>
    </row>
    <row r="83" spans="1:8">
      <c r="A83" s="7" t="s">
        <v>98</v>
      </c>
      <c r="B83" s="3" t="s">
        <v>99</v>
      </c>
      <c r="C83" s="3"/>
      <c r="D83" s="3"/>
      <c r="E83" s="2">
        <v>1</v>
      </c>
      <c r="F83" s="22"/>
      <c r="G83" s="35"/>
      <c r="H83" s="2"/>
    </row>
    <row r="84" spans="1:8">
      <c r="A84" s="1" t="s">
        <v>168</v>
      </c>
      <c r="B84" s="3" t="s">
        <v>99</v>
      </c>
      <c r="C84" s="3"/>
      <c r="D84" s="3"/>
      <c r="E84" s="2">
        <v>2</v>
      </c>
      <c r="F84" s="22"/>
      <c r="G84" s="35"/>
      <c r="H84" s="2"/>
    </row>
    <row r="85" spans="1:8">
      <c r="A85" s="7" t="s">
        <v>100</v>
      </c>
      <c r="B85" s="3" t="s">
        <v>101</v>
      </c>
      <c r="C85" s="3"/>
      <c r="D85" s="3"/>
      <c r="E85" s="2">
        <v>25</v>
      </c>
      <c r="F85" s="22">
        <v>32555162</v>
      </c>
      <c r="G85" s="35"/>
      <c r="H85" s="2"/>
    </row>
    <row r="86" spans="1:8">
      <c r="A86" s="7" t="s">
        <v>102</v>
      </c>
      <c r="B86" s="3" t="s">
        <v>86</v>
      </c>
      <c r="C86" s="3"/>
      <c r="D86" s="3"/>
      <c r="E86" s="2">
        <f>80+38</f>
        <v>118</v>
      </c>
      <c r="F86" s="22">
        <v>62101</v>
      </c>
      <c r="G86" s="35"/>
      <c r="H86" s="2"/>
    </row>
    <row r="87" spans="1:8">
      <c r="A87" s="7" t="s">
        <v>103</v>
      </c>
      <c r="B87" s="3"/>
      <c r="C87" s="3"/>
      <c r="D87" s="3"/>
      <c r="E87" s="2">
        <f>25+18+44</f>
        <v>87</v>
      </c>
      <c r="F87" s="22">
        <v>33650560</v>
      </c>
      <c r="G87" s="35"/>
      <c r="H87" s="2"/>
    </row>
    <row r="88" spans="1:8">
      <c r="A88" s="7" t="s">
        <v>104</v>
      </c>
      <c r="B88" s="3" t="s">
        <v>105</v>
      </c>
      <c r="C88" s="3"/>
      <c r="D88" s="3"/>
      <c r="E88" s="2">
        <v>50</v>
      </c>
      <c r="F88" s="22"/>
      <c r="G88" s="35"/>
      <c r="H88" s="2"/>
    </row>
    <row r="89" spans="1:8">
      <c r="A89" s="1" t="s">
        <v>562</v>
      </c>
      <c r="B89" s="3"/>
      <c r="C89" s="3"/>
      <c r="D89" s="3"/>
      <c r="E89" s="2">
        <f>100+92</f>
        <v>192</v>
      </c>
      <c r="F89" s="22"/>
      <c r="G89" s="35"/>
      <c r="H89" s="2"/>
    </row>
    <row r="90" spans="1:8">
      <c r="A90" s="1" t="s">
        <v>563</v>
      </c>
      <c r="B90" s="3"/>
      <c r="C90" s="3"/>
      <c r="D90" s="3"/>
      <c r="E90" s="2">
        <v>7</v>
      </c>
      <c r="F90" s="22"/>
      <c r="G90" s="35"/>
      <c r="H90" s="2"/>
    </row>
    <row r="91" spans="1:8">
      <c r="A91" s="1" t="s">
        <v>496</v>
      </c>
      <c r="B91" s="3" t="s">
        <v>106</v>
      </c>
      <c r="C91" s="3"/>
      <c r="D91" s="3"/>
      <c r="E91" s="2">
        <v>1</v>
      </c>
      <c r="F91" s="22" t="s">
        <v>107</v>
      </c>
      <c r="G91" s="35"/>
      <c r="H91" s="2"/>
    </row>
    <row r="92" spans="1:8">
      <c r="A92" s="1" t="s">
        <v>496</v>
      </c>
      <c r="B92" s="3" t="s">
        <v>106</v>
      </c>
      <c r="C92" s="3"/>
      <c r="D92" s="3"/>
      <c r="E92" s="2">
        <v>1</v>
      </c>
      <c r="F92" s="22" t="s">
        <v>108</v>
      </c>
      <c r="G92" s="35"/>
      <c r="H92" s="2"/>
    </row>
    <row r="93" spans="1:8">
      <c r="A93" s="1" t="s">
        <v>496</v>
      </c>
      <c r="B93" s="3" t="s">
        <v>106</v>
      </c>
      <c r="C93" s="3"/>
      <c r="D93" s="3"/>
      <c r="E93" s="2">
        <v>1</v>
      </c>
      <c r="F93" s="22" t="s">
        <v>109</v>
      </c>
      <c r="G93" s="35"/>
      <c r="H93" s="2"/>
    </row>
    <row r="94" spans="1:8">
      <c r="A94" s="7" t="s">
        <v>110</v>
      </c>
      <c r="B94" s="3" t="s">
        <v>105</v>
      </c>
      <c r="C94" s="3"/>
      <c r="D94" s="3"/>
      <c r="E94" s="2">
        <f>100+100+100+100+100+50+50+50+50+30+9+1</f>
        <v>740</v>
      </c>
      <c r="F94" s="22" t="s">
        <v>111</v>
      </c>
      <c r="G94" s="35"/>
      <c r="H94" s="2"/>
    </row>
    <row r="95" spans="1:8">
      <c r="A95" s="7" t="s">
        <v>112</v>
      </c>
      <c r="B95" s="3"/>
      <c r="C95" s="3"/>
      <c r="D95" s="3"/>
      <c r="E95" s="2">
        <v>17</v>
      </c>
      <c r="F95" s="22"/>
      <c r="G95" s="35"/>
      <c r="H95" s="2"/>
    </row>
    <row r="96" spans="1:8">
      <c r="A96" s="7" t="s">
        <v>113</v>
      </c>
      <c r="B96" s="3" t="s">
        <v>114</v>
      </c>
      <c r="C96" s="3"/>
      <c r="D96" s="3"/>
      <c r="E96" s="2">
        <v>29</v>
      </c>
      <c r="F96" s="22" t="s">
        <v>115</v>
      </c>
      <c r="G96" s="35"/>
      <c r="H96" s="2"/>
    </row>
    <row r="97" spans="1:8">
      <c r="A97" s="7" t="s">
        <v>116</v>
      </c>
      <c r="B97" s="3"/>
      <c r="C97" s="3"/>
      <c r="D97" s="3"/>
      <c r="E97" s="2"/>
      <c r="F97" s="22"/>
      <c r="G97" s="35"/>
      <c r="H97" s="2"/>
    </row>
    <row r="98" spans="1:8">
      <c r="A98" s="7" t="s">
        <v>117</v>
      </c>
      <c r="B98" s="3" t="s">
        <v>118</v>
      </c>
      <c r="C98" s="3"/>
      <c r="D98" s="3"/>
      <c r="E98" s="2">
        <v>8</v>
      </c>
      <c r="F98" s="22" t="s">
        <v>565</v>
      </c>
      <c r="G98" s="35"/>
      <c r="H98" s="2"/>
    </row>
    <row r="99" spans="1:8">
      <c r="A99" s="7" t="s">
        <v>119</v>
      </c>
      <c r="B99" s="3" t="s">
        <v>118</v>
      </c>
      <c r="C99" s="3"/>
      <c r="D99" s="3"/>
      <c r="E99" s="2">
        <f>18+12+20</f>
        <v>50</v>
      </c>
      <c r="F99" s="22" t="s">
        <v>564</v>
      </c>
      <c r="G99" s="35"/>
      <c r="H99" s="2"/>
    </row>
    <row r="100" spans="1:8">
      <c r="A100" s="1" t="s">
        <v>566</v>
      </c>
      <c r="B100" s="3" t="s">
        <v>101</v>
      </c>
      <c r="C100" s="3"/>
      <c r="D100" s="3"/>
      <c r="E100" s="2">
        <f>20+6+3</f>
        <v>29</v>
      </c>
      <c r="F100" s="22">
        <v>715859</v>
      </c>
      <c r="G100" s="35"/>
      <c r="H100" s="2"/>
    </row>
    <row r="101" spans="1:8">
      <c r="A101" s="1" t="s">
        <v>568</v>
      </c>
      <c r="B101" s="3" t="s">
        <v>105</v>
      </c>
      <c r="C101" s="3"/>
      <c r="D101" s="3"/>
      <c r="E101" s="2">
        <v>1</v>
      </c>
      <c r="F101" s="22" t="s">
        <v>569</v>
      </c>
      <c r="G101" s="35"/>
      <c r="H101" s="2"/>
    </row>
    <row r="102" spans="1:8">
      <c r="A102" s="1" t="s">
        <v>120</v>
      </c>
      <c r="B102" s="3" t="s">
        <v>101</v>
      </c>
      <c r="C102" s="3"/>
      <c r="D102" s="3"/>
      <c r="E102" s="2">
        <f>5+3</f>
        <v>8</v>
      </c>
      <c r="F102" s="22">
        <v>715879</v>
      </c>
      <c r="G102" s="35"/>
      <c r="H102" s="2"/>
    </row>
    <row r="103" spans="1:8">
      <c r="A103" s="13" t="s">
        <v>122</v>
      </c>
      <c r="B103" s="13" t="s">
        <v>101</v>
      </c>
      <c r="C103" s="13"/>
      <c r="D103" s="13"/>
      <c r="E103" s="17">
        <v>300</v>
      </c>
      <c r="F103" s="23" t="s">
        <v>123</v>
      </c>
      <c r="G103" s="37"/>
      <c r="H103" s="25"/>
    </row>
    <row r="104" spans="1:8">
      <c r="A104" s="30" t="s">
        <v>166</v>
      </c>
      <c r="B104" s="1" t="s">
        <v>106</v>
      </c>
      <c r="C104" s="1"/>
      <c r="D104" s="1"/>
      <c r="E104" s="2">
        <f>1+22</f>
        <v>23</v>
      </c>
      <c r="F104" s="22" t="s">
        <v>124</v>
      </c>
      <c r="G104" s="36"/>
      <c r="H104" s="5"/>
    </row>
    <row r="105" spans="1:8">
      <c r="A105" s="1" t="s">
        <v>125</v>
      </c>
      <c r="B105" s="1" t="s">
        <v>106</v>
      </c>
      <c r="C105" s="1"/>
      <c r="D105" s="1"/>
      <c r="E105" s="2">
        <f>5+1+17</f>
        <v>23</v>
      </c>
      <c r="F105" s="22" t="s">
        <v>126</v>
      </c>
      <c r="G105" s="35"/>
      <c r="H105" s="2"/>
    </row>
    <row r="106" spans="1:8">
      <c r="A106" s="1" t="s">
        <v>567</v>
      </c>
      <c r="B106" s="1" t="s">
        <v>570</v>
      </c>
      <c r="C106" s="1"/>
      <c r="D106" s="1"/>
      <c r="E106" s="2">
        <v>1</v>
      </c>
      <c r="F106" s="22" t="s">
        <v>571</v>
      </c>
      <c r="G106" s="35"/>
      <c r="H106" s="2"/>
    </row>
    <row r="107" spans="1:8">
      <c r="A107" s="1" t="s">
        <v>127</v>
      </c>
      <c r="B107" s="1" t="s">
        <v>106</v>
      </c>
      <c r="C107" s="1"/>
      <c r="D107" s="1"/>
      <c r="E107" s="2">
        <f>10+10+5+6</f>
        <v>31</v>
      </c>
      <c r="F107" s="22" t="s">
        <v>128</v>
      </c>
      <c r="G107" s="35"/>
      <c r="H107" s="2"/>
    </row>
    <row r="108" spans="1:8">
      <c r="A108" s="1" t="s">
        <v>129</v>
      </c>
      <c r="B108" s="1" t="s">
        <v>106</v>
      </c>
      <c r="C108" s="1"/>
      <c r="D108" s="1"/>
      <c r="E108" s="2">
        <f>10+22</f>
        <v>32</v>
      </c>
      <c r="F108" s="22" t="s">
        <v>130</v>
      </c>
      <c r="G108" s="35"/>
      <c r="H108" s="2"/>
    </row>
    <row r="109" spans="1:8">
      <c r="A109" s="1" t="s">
        <v>134</v>
      </c>
      <c r="B109" s="1" t="s">
        <v>106</v>
      </c>
      <c r="C109" s="1"/>
      <c r="D109" s="1"/>
      <c r="E109" s="2">
        <f>62+50+50</f>
        <v>162</v>
      </c>
      <c r="F109" s="22" t="s">
        <v>131</v>
      </c>
      <c r="G109" s="35"/>
      <c r="H109" s="2"/>
    </row>
    <row r="110" spans="1:8">
      <c r="A110" s="4" t="s">
        <v>132</v>
      </c>
      <c r="B110" s="11" t="s">
        <v>86</v>
      </c>
      <c r="C110" s="11"/>
      <c r="D110" s="11"/>
      <c r="E110" s="2">
        <v>1</v>
      </c>
      <c r="F110" s="22"/>
      <c r="G110" s="35"/>
      <c r="H110" s="2"/>
    </row>
    <row r="111" spans="1:8">
      <c r="A111" s="1" t="s">
        <v>133</v>
      </c>
      <c r="B111" s="1" t="s">
        <v>468</v>
      </c>
      <c r="C111" s="1"/>
      <c r="D111" s="1"/>
      <c r="E111" s="2">
        <v>2</v>
      </c>
      <c r="F111" s="22"/>
      <c r="G111" s="35"/>
      <c r="H111" s="2"/>
    </row>
    <row r="112" spans="1:8">
      <c r="A112" s="1" t="s">
        <v>167</v>
      </c>
      <c r="B112" s="1" t="s">
        <v>106</v>
      </c>
      <c r="C112" s="1"/>
      <c r="D112" s="1"/>
      <c r="E112" s="2">
        <v>119</v>
      </c>
      <c r="F112" s="22" t="s">
        <v>135</v>
      </c>
      <c r="G112" s="35"/>
      <c r="H112" s="2"/>
    </row>
    <row r="113" spans="1:8">
      <c r="A113" s="1" t="s">
        <v>136</v>
      </c>
      <c r="B113" s="1" t="s">
        <v>137</v>
      </c>
      <c r="C113" s="1"/>
      <c r="D113" s="1"/>
      <c r="E113" s="2">
        <v>2</v>
      </c>
      <c r="F113" s="22" t="s">
        <v>138</v>
      </c>
      <c r="G113" s="35"/>
      <c r="H113" s="2"/>
    </row>
    <row r="114" spans="1:8">
      <c r="A114" s="1" t="s">
        <v>169</v>
      </c>
      <c r="B114" s="1" t="s">
        <v>63</v>
      </c>
      <c r="C114" s="1"/>
      <c r="D114" s="1"/>
      <c r="E114" s="2">
        <v>2</v>
      </c>
      <c r="F114" s="22">
        <v>351051</v>
      </c>
      <c r="G114" s="35"/>
      <c r="H114" s="2"/>
    </row>
    <row r="115" spans="1:8">
      <c r="A115" s="1" t="s">
        <v>139</v>
      </c>
      <c r="B115" s="1" t="s">
        <v>140</v>
      </c>
      <c r="C115" s="1"/>
      <c r="D115" s="1"/>
      <c r="E115" s="2">
        <f>50+56</f>
        <v>106</v>
      </c>
      <c r="F115" s="22"/>
      <c r="G115" s="35"/>
      <c r="H115" s="2"/>
    </row>
    <row r="116" spans="1:8">
      <c r="A116" s="1" t="s">
        <v>573</v>
      </c>
      <c r="B116" s="1" t="s">
        <v>574</v>
      </c>
      <c r="C116" s="1"/>
      <c r="D116" s="1"/>
      <c r="E116" s="2">
        <v>50</v>
      </c>
      <c r="F116" s="22" t="s">
        <v>575</v>
      </c>
      <c r="G116" s="35"/>
      <c r="H116" s="2"/>
    </row>
    <row r="117" spans="1:8">
      <c r="A117" s="1" t="s">
        <v>141</v>
      </c>
      <c r="B117" s="3" t="s">
        <v>165</v>
      </c>
      <c r="C117" s="3"/>
      <c r="D117" s="3"/>
      <c r="E117" s="2">
        <v>1</v>
      </c>
      <c r="F117" s="22" t="s">
        <v>143</v>
      </c>
      <c r="G117" s="35"/>
      <c r="H117" s="2"/>
    </row>
    <row r="118" spans="1:8">
      <c r="A118" s="1" t="s">
        <v>142</v>
      </c>
      <c r="B118" s="3"/>
      <c r="C118" s="3"/>
      <c r="D118" s="3"/>
      <c r="E118" s="2">
        <v>16</v>
      </c>
      <c r="F118" s="22"/>
      <c r="G118" s="35"/>
      <c r="H118" s="2"/>
    </row>
    <row r="119" spans="1:8">
      <c r="A119" s="1" t="s">
        <v>144</v>
      </c>
      <c r="B119" s="3"/>
      <c r="C119" s="3"/>
      <c r="D119" s="3"/>
      <c r="E119" s="2"/>
      <c r="F119" s="22"/>
      <c r="G119" s="35"/>
      <c r="H119" s="2"/>
    </row>
    <row r="120" spans="1:8">
      <c r="A120" s="1" t="s">
        <v>145</v>
      </c>
      <c r="B120" s="3" t="s">
        <v>106</v>
      </c>
      <c r="C120" s="3"/>
      <c r="D120" s="3"/>
      <c r="E120" s="2">
        <v>51</v>
      </c>
      <c r="F120" s="22" t="s">
        <v>146</v>
      </c>
      <c r="G120" s="35"/>
      <c r="H120" s="2"/>
    </row>
    <row r="121" spans="1:8">
      <c r="A121" s="1" t="s">
        <v>170</v>
      </c>
      <c r="B121" s="3" t="s">
        <v>106</v>
      </c>
      <c r="C121" s="3"/>
      <c r="D121" s="3"/>
      <c r="E121" s="2">
        <v>45</v>
      </c>
      <c r="F121" s="22" t="s">
        <v>171</v>
      </c>
      <c r="G121" s="35"/>
      <c r="H121" s="2"/>
    </row>
    <row r="122" spans="1:8">
      <c r="A122" s="1" t="s">
        <v>147</v>
      </c>
      <c r="B122" s="3" t="s">
        <v>106</v>
      </c>
      <c r="C122" s="3"/>
      <c r="D122" s="3"/>
      <c r="E122" s="2">
        <v>10</v>
      </c>
      <c r="F122" s="22" t="s">
        <v>148</v>
      </c>
      <c r="G122" s="35"/>
      <c r="H122" s="2"/>
    </row>
    <row r="123" spans="1:8">
      <c r="A123" s="1" t="s">
        <v>149</v>
      </c>
      <c r="B123" s="3" t="s">
        <v>106</v>
      </c>
      <c r="C123" s="3"/>
      <c r="D123" s="3"/>
      <c r="E123" s="2">
        <f>25+24+23</f>
        <v>72</v>
      </c>
      <c r="F123" s="22" t="s">
        <v>150</v>
      </c>
      <c r="G123" s="35"/>
      <c r="H123" s="2"/>
    </row>
    <row r="124" spans="1:8">
      <c r="A124" s="1" t="s">
        <v>151</v>
      </c>
      <c r="B124" s="3" t="s">
        <v>86</v>
      </c>
      <c r="C124" s="3"/>
      <c r="D124" s="3"/>
      <c r="E124" s="2"/>
      <c r="F124" s="22"/>
      <c r="G124" s="35"/>
      <c r="H124" s="2"/>
    </row>
    <row r="125" spans="1:8">
      <c r="A125" s="1" t="s">
        <v>152</v>
      </c>
      <c r="B125" s="3" t="s">
        <v>4</v>
      </c>
      <c r="C125" s="3"/>
      <c r="D125" s="3"/>
      <c r="E125" s="2">
        <v>5</v>
      </c>
      <c r="F125" s="22"/>
      <c r="G125" s="35"/>
      <c r="H125" s="2"/>
    </row>
    <row r="126" spans="1:8">
      <c r="A126" s="4" t="s">
        <v>153</v>
      </c>
      <c r="B126" s="1"/>
      <c r="C126" s="1"/>
      <c r="D126" s="1"/>
      <c r="E126" s="2">
        <v>7</v>
      </c>
      <c r="F126" s="22"/>
      <c r="G126" s="35"/>
      <c r="H126" s="2"/>
    </row>
    <row r="127" spans="1:8">
      <c r="A127" s="1" t="s">
        <v>154</v>
      </c>
      <c r="B127" s="1" t="s">
        <v>106</v>
      </c>
      <c r="C127" s="1"/>
      <c r="D127" s="1"/>
      <c r="E127" s="2">
        <v>1</v>
      </c>
      <c r="F127" s="22"/>
      <c r="G127" s="35"/>
      <c r="H127" s="2"/>
    </row>
    <row r="128" spans="1:8">
      <c r="A128" s="1" t="s">
        <v>155</v>
      </c>
      <c r="B128" s="1"/>
      <c r="C128" s="1"/>
      <c r="D128" s="1"/>
      <c r="E128" s="2">
        <v>3</v>
      </c>
      <c r="F128" s="22"/>
      <c r="G128" s="35"/>
      <c r="H128" s="2"/>
    </row>
    <row r="129" spans="1:8">
      <c r="A129" s="1" t="s">
        <v>156</v>
      </c>
      <c r="B129" s="1"/>
      <c r="C129" s="1"/>
      <c r="D129" s="1"/>
      <c r="E129" s="2">
        <v>1</v>
      </c>
      <c r="F129" s="22"/>
      <c r="G129" s="35"/>
      <c r="H129" s="2"/>
    </row>
    <row r="130" spans="1:8">
      <c r="A130" s="1" t="s">
        <v>497</v>
      </c>
      <c r="B130" s="4"/>
      <c r="C130" s="4"/>
      <c r="D130" s="4"/>
      <c r="E130" s="2">
        <v>1</v>
      </c>
      <c r="F130" s="22"/>
      <c r="G130" s="35"/>
      <c r="H130" s="2"/>
    </row>
    <row r="131" spans="1:8">
      <c r="A131" s="1" t="s">
        <v>157</v>
      </c>
      <c r="B131" s="4"/>
      <c r="C131" s="4"/>
      <c r="D131" s="4"/>
      <c r="E131" s="2">
        <v>1</v>
      </c>
      <c r="F131" s="22"/>
      <c r="G131" s="35"/>
      <c r="H131" s="2"/>
    </row>
    <row r="132" spans="1:8">
      <c r="A132" s="1" t="s">
        <v>158</v>
      </c>
      <c r="B132" s="1"/>
      <c r="C132" s="1"/>
      <c r="D132" s="1"/>
      <c r="E132" s="2">
        <v>4</v>
      </c>
      <c r="F132" s="22"/>
      <c r="G132" s="35"/>
      <c r="H132" s="2"/>
    </row>
    <row r="133" spans="1:8">
      <c r="A133" s="1" t="s">
        <v>159</v>
      </c>
      <c r="B133" s="1" t="s">
        <v>160</v>
      </c>
      <c r="C133" s="1"/>
      <c r="D133" s="1"/>
      <c r="E133" s="2">
        <v>3</v>
      </c>
      <c r="F133" s="22" t="s">
        <v>161</v>
      </c>
      <c r="G133" s="35"/>
      <c r="H133" s="2"/>
    </row>
    <row r="134" spans="1:8">
      <c r="A134" s="4" t="s">
        <v>498</v>
      </c>
      <c r="B134" s="1" t="s">
        <v>86</v>
      </c>
      <c r="C134" s="1"/>
      <c r="D134" s="1"/>
      <c r="E134" s="2">
        <v>2</v>
      </c>
      <c r="F134" s="22"/>
      <c r="G134" s="35"/>
      <c r="H134" s="2"/>
    </row>
    <row r="135" spans="1:8">
      <c r="A135" s="4" t="s">
        <v>499</v>
      </c>
      <c r="B135" s="1" t="s">
        <v>86</v>
      </c>
      <c r="C135" s="1"/>
      <c r="D135" s="1"/>
      <c r="E135" s="2">
        <v>2</v>
      </c>
      <c r="F135" s="22"/>
      <c r="G135" s="35"/>
      <c r="H135" s="2"/>
    </row>
    <row r="136" spans="1:8">
      <c r="A136" s="4" t="s">
        <v>500</v>
      </c>
      <c r="B136" s="1" t="s">
        <v>86</v>
      </c>
      <c r="C136" s="1"/>
      <c r="D136" s="1"/>
      <c r="E136" s="2">
        <v>1</v>
      </c>
      <c r="F136" s="22"/>
      <c r="G136" s="35"/>
      <c r="H136" s="2"/>
    </row>
    <row r="137" spans="1:8">
      <c r="A137" s="4" t="s">
        <v>501</v>
      </c>
      <c r="B137" s="1" t="s">
        <v>86</v>
      </c>
      <c r="C137" s="1"/>
      <c r="D137" s="1"/>
      <c r="E137" s="2">
        <v>1</v>
      </c>
      <c r="F137" s="22"/>
      <c r="G137" s="35"/>
      <c r="H137" s="2"/>
    </row>
    <row r="138" spans="1:8">
      <c r="A138" s="4" t="s">
        <v>502</v>
      </c>
      <c r="B138" s="1" t="s">
        <v>86</v>
      </c>
      <c r="C138" s="1"/>
      <c r="D138" s="1"/>
      <c r="E138" s="2">
        <v>2</v>
      </c>
      <c r="F138" s="22"/>
      <c r="G138" s="35"/>
      <c r="H138" s="2"/>
    </row>
    <row r="139" spans="1:8">
      <c r="A139" s="4" t="s">
        <v>162</v>
      </c>
      <c r="B139" s="1" t="s">
        <v>468</v>
      </c>
      <c r="C139" s="1"/>
      <c r="D139" s="1"/>
      <c r="E139" s="2">
        <v>1</v>
      </c>
      <c r="F139" s="22"/>
      <c r="G139" s="35"/>
      <c r="H139" s="2"/>
    </row>
    <row r="140" spans="1:8">
      <c r="A140" s="4" t="s">
        <v>164</v>
      </c>
      <c r="B140" s="1" t="s">
        <v>86</v>
      </c>
      <c r="C140" s="1"/>
      <c r="D140" s="1"/>
      <c r="E140" s="2">
        <v>16</v>
      </c>
      <c r="F140" s="22">
        <v>60091</v>
      </c>
      <c r="G140" s="35"/>
      <c r="H140" s="2"/>
    </row>
    <row r="141" spans="1:8">
      <c r="A141" s="4" t="s">
        <v>503</v>
      </c>
      <c r="B141" s="1" t="s">
        <v>229</v>
      </c>
      <c r="C141" s="1"/>
      <c r="D141" s="1"/>
      <c r="E141" s="2">
        <f>305+2</f>
        <v>307</v>
      </c>
      <c r="F141" s="22">
        <v>60809</v>
      </c>
      <c r="G141" s="35"/>
      <c r="H141" s="2"/>
    </row>
    <row r="142" spans="1:8">
      <c r="A142" s="4" t="s">
        <v>504</v>
      </c>
      <c r="B142" s="1" t="s">
        <v>229</v>
      </c>
      <c r="C142" s="1"/>
      <c r="D142" s="1"/>
      <c r="E142" s="2">
        <v>1</v>
      </c>
      <c r="F142" s="22"/>
      <c r="G142" s="35"/>
      <c r="H142" s="2"/>
    </row>
    <row r="143" spans="1:8">
      <c r="A143" s="4" t="s">
        <v>172</v>
      </c>
      <c r="B143" s="1" t="s">
        <v>106</v>
      </c>
      <c r="C143" s="1"/>
      <c r="D143" s="1"/>
      <c r="E143" s="2">
        <v>27</v>
      </c>
      <c r="F143" s="22" t="s">
        <v>173</v>
      </c>
      <c r="G143" s="35"/>
      <c r="H143" s="2"/>
    </row>
    <row r="144" spans="1:8">
      <c r="A144" s="4" t="s">
        <v>174</v>
      </c>
      <c r="B144" s="1" t="s">
        <v>175</v>
      </c>
      <c r="C144" s="1"/>
      <c r="D144" s="1"/>
      <c r="E144" s="2">
        <v>1</v>
      </c>
      <c r="F144" s="22" t="s">
        <v>176</v>
      </c>
      <c r="G144" s="35"/>
      <c r="H144" s="2"/>
    </row>
    <row r="145" spans="1:8">
      <c r="A145" s="4" t="s">
        <v>177</v>
      </c>
      <c r="B145" s="1" t="s">
        <v>106</v>
      </c>
      <c r="C145" s="1"/>
      <c r="D145" s="1"/>
      <c r="E145" s="2">
        <v>2</v>
      </c>
      <c r="F145" s="22"/>
      <c r="G145" s="35"/>
      <c r="H145" s="2"/>
    </row>
    <row r="146" spans="1:8">
      <c r="A146" s="4" t="s">
        <v>177</v>
      </c>
      <c r="B146" s="1" t="s">
        <v>344</v>
      </c>
      <c r="C146" s="1"/>
      <c r="D146" s="1"/>
      <c r="E146" s="2">
        <v>5</v>
      </c>
      <c r="F146" s="22"/>
      <c r="G146" s="35"/>
      <c r="H146" s="2"/>
    </row>
    <row r="147" spans="1:8">
      <c r="A147" s="4" t="s">
        <v>178</v>
      </c>
      <c r="B147" s="1" t="s">
        <v>179</v>
      </c>
      <c r="C147" s="1"/>
      <c r="D147" s="1"/>
      <c r="E147" s="2">
        <f>2+21</f>
        <v>23</v>
      </c>
      <c r="F147" s="22"/>
      <c r="G147" s="35"/>
      <c r="H147" s="2"/>
    </row>
    <row r="148" spans="1:8">
      <c r="A148" s="4" t="s">
        <v>230</v>
      </c>
      <c r="B148" s="1" t="s">
        <v>180</v>
      </c>
      <c r="C148" s="1"/>
      <c r="D148" s="1"/>
      <c r="E148" s="2"/>
      <c r="F148" s="22">
        <v>14879</v>
      </c>
      <c r="G148" s="35"/>
      <c r="H148" s="2"/>
    </row>
    <row r="149" spans="1:8">
      <c r="A149" s="4" t="s">
        <v>181</v>
      </c>
      <c r="B149" s="1" t="s">
        <v>63</v>
      </c>
      <c r="C149" s="1"/>
      <c r="D149" s="1"/>
      <c r="E149" s="2">
        <v>6</v>
      </c>
      <c r="F149" s="22">
        <v>934015</v>
      </c>
      <c r="G149" s="35"/>
      <c r="H149" s="2"/>
    </row>
    <row r="150" spans="1:8">
      <c r="A150" s="4" t="s">
        <v>182</v>
      </c>
      <c r="B150" s="1" t="s">
        <v>183</v>
      </c>
      <c r="C150" s="1"/>
      <c r="D150" s="1"/>
      <c r="E150" s="2">
        <v>1</v>
      </c>
      <c r="F150" s="22"/>
      <c r="G150" s="35"/>
      <c r="H150" s="2"/>
    </row>
    <row r="151" spans="1:8">
      <c r="A151" s="4" t="s">
        <v>184</v>
      </c>
      <c r="B151" s="1" t="s">
        <v>94</v>
      </c>
      <c r="C151" s="1"/>
      <c r="D151" s="1"/>
      <c r="E151" s="2">
        <v>1</v>
      </c>
      <c r="F151" s="22"/>
      <c r="G151" s="35"/>
      <c r="H151" s="2"/>
    </row>
    <row r="152" spans="1:8">
      <c r="A152" s="4" t="s">
        <v>185</v>
      </c>
      <c r="B152" s="1" t="s">
        <v>94</v>
      </c>
      <c r="C152" s="1"/>
      <c r="D152" s="1"/>
      <c r="E152" s="2">
        <v>1</v>
      </c>
      <c r="F152" s="22" t="s">
        <v>186</v>
      </c>
      <c r="G152" s="35"/>
      <c r="H152" s="2"/>
    </row>
    <row r="153" spans="1:8">
      <c r="A153" s="4" t="s">
        <v>187</v>
      </c>
      <c r="B153" s="1" t="s">
        <v>468</v>
      </c>
      <c r="C153" s="1"/>
      <c r="D153" s="1"/>
      <c r="E153" s="2">
        <v>3</v>
      </c>
      <c r="F153" s="22">
        <v>68111</v>
      </c>
      <c r="G153" s="35"/>
      <c r="H153" s="2"/>
    </row>
    <row r="154" spans="1:8">
      <c r="A154" s="4" t="s">
        <v>188</v>
      </c>
      <c r="B154" s="1" t="s">
        <v>468</v>
      </c>
      <c r="C154" s="1"/>
      <c r="D154" s="1"/>
      <c r="E154" s="2">
        <v>6</v>
      </c>
      <c r="F154" s="22">
        <v>68751</v>
      </c>
      <c r="G154" s="35"/>
      <c r="H154" s="2"/>
    </row>
    <row r="155" spans="1:8">
      <c r="A155" s="4" t="s">
        <v>189</v>
      </c>
      <c r="B155" s="1" t="s">
        <v>190</v>
      </c>
      <c r="C155" s="1"/>
      <c r="D155" s="1"/>
      <c r="E155" s="2">
        <v>3</v>
      </c>
      <c r="F155" s="22" t="s">
        <v>191</v>
      </c>
      <c r="G155" s="35"/>
      <c r="H155" s="2"/>
    </row>
    <row r="156" spans="1:8">
      <c r="A156" s="4" t="s">
        <v>192</v>
      </c>
      <c r="B156" s="1"/>
      <c r="C156" s="1"/>
      <c r="D156" s="1"/>
      <c r="E156" s="2">
        <v>3</v>
      </c>
      <c r="F156" s="22"/>
      <c r="G156" s="35"/>
      <c r="H156" s="2"/>
    </row>
    <row r="157" spans="1:8">
      <c r="A157" s="4" t="s">
        <v>193</v>
      </c>
      <c r="B157" s="1" t="s">
        <v>194</v>
      </c>
      <c r="C157" s="1"/>
      <c r="D157" s="1"/>
      <c r="E157" s="2">
        <v>4</v>
      </c>
      <c r="F157" s="22">
        <v>4539</v>
      </c>
      <c r="G157" s="35"/>
      <c r="H157" s="2"/>
    </row>
    <row r="158" spans="1:8">
      <c r="A158" s="4" t="s">
        <v>195</v>
      </c>
      <c r="B158" s="1" t="s">
        <v>160</v>
      </c>
      <c r="C158" s="1"/>
      <c r="D158" s="1"/>
      <c r="E158" s="2">
        <v>1</v>
      </c>
      <c r="F158" s="22" t="s">
        <v>161</v>
      </c>
      <c r="G158" s="35"/>
      <c r="H158" s="2"/>
    </row>
    <row r="159" spans="1:8">
      <c r="A159" s="4" t="s">
        <v>196</v>
      </c>
      <c r="B159" s="1"/>
      <c r="C159" s="1"/>
      <c r="D159" s="1"/>
      <c r="E159" s="2">
        <v>2</v>
      </c>
      <c r="F159" s="22"/>
      <c r="G159" s="35"/>
      <c r="H159" s="2"/>
    </row>
    <row r="160" spans="1:8">
      <c r="A160" s="4" t="s">
        <v>197</v>
      </c>
      <c r="B160" s="1" t="s">
        <v>198</v>
      </c>
      <c r="C160" s="1"/>
      <c r="D160" s="1"/>
      <c r="E160" s="2">
        <v>17</v>
      </c>
      <c r="F160" s="22" t="s">
        <v>199</v>
      </c>
      <c r="G160" s="35"/>
      <c r="H160" s="2"/>
    </row>
    <row r="161" spans="1:8">
      <c r="A161" s="4" t="s">
        <v>200</v>
      </c>
      <c r="B161" s="1" t="s">
        <v>106</v>
      </c>
      <c r="C161" s="1"/>
      <c r="D161" s="1"/>
      <c r="E161" s="2">
        <v>18</v>
      </c>
      <c r="F161" s="22" t="s">
        <v>201</v>
      </c>
      <c r="G161" s="35"/>
      <c r="H161" s="2"/>
    </row>
    <row r="162" spans="1:8">
      <c r="A162" s="4" t="s">
        <v>202</v>
      </c>
      <c r="B162" s="1" t="s">
        <v>106</v>
      </c>
      <c r="C162" s="1"/>
      <c r="D162" s="1"/>
      <c r="E162" s="2">
        <v>6</v>
      </c>
      <c r="F162" s="22" t="s">
        <v>203</v>
      </c>
      <c r="G162" s="35"/>
      <c r="H162" s="2"/>
    </row>
    <row r="163" spans="1:8">
      <c r="A163" s="4" t="s">
        <v>208</v>
      </c>
      <c r="B163" s="1"/>
      <c r="C163" s="1"/>
      <c r="D163" s="1"/>
      <c r="E163" s="2">
        <v>2</v>
      </c>
      <c r="F163" s="22"/>
      <c r="G163" s="35"/>
      <c r="H163" s="2"/>
    </row>
    <row r="164" spans="1:8">
      <c r="A164" s="4" t="s">
        <v>204</v>
      </c>
      <c r="B164" s="1" t="s">
        <v>229</v>
      </c>
      <c r="C164" s="1"/>
      <c r="D164" s="1"/>
      <c r="E164" s="2">
        <v>11</v>
      </c>
      <c r="F164" s="22">
        <v>60120</v>
      </c>
      <c r="G164" s="35"/>
      <c r="H164" s="2"/>
    </row>
    <row r="165" spans="1:8">
      <c r="A165" s="4" t="s">
        <v>205</v>
      </c>
      <c r="B165" s="1" t="s">
        <v>229</v>
      </c>
      <c r="C165" s="1"/>
      <c r="D165" s="1"/>
      <c r="E165" s="2">
        <v>47</v>
      </c>
      <c r="F165" s="22">
        <v>60102</v>
      </c>
      <c r="G165" s="35"/>
      <c r="H165" s="2"/>
    </row>
    <row r="166" spans="1:8">
      <c r="A166" s="4" t="s">
        <v>206</v>
      </c>
      <c r="B166" s="1" t="s">
        <v>229</v>
      </c>
      <c r="C166" s="1"/>
      <c r="D166" s="1"/>
      <c r="E166" s="2">
        <v>39</v>
      </c>
      <c r="F166" s="22">
        <v>60131</v>
      </c>
      <c r="G166" s="35"/>
      <c r="H166" s="2"/>
    </row>
    <row r="167" spans="1:8">
      <c r="A167" s="4" t="s">
        <v>207</v>
      </c>
      <c r="B167" s="1" t="s">
        <v>229</v>
      </c>
      <c r="C167" s="1"/>
      <c r="D167" s="1"/>
      <c r="E167" s="2">
        <v>25</v>
      </c>
      <c r="F167" s="22">
        <v>60525</v>
      </c>
      <c r="G167" s="35"/>
      <c r="H167" s="2"/>
    </row>
    <row r="168" spans="1:8">
      <c r="A168" s="4" t="s">
        <v>219</v>
      </c>
      <c r="B168" s="4" t="s">
        <v>210</v>
      </c>
      <c r="C168" s="4"/>
      <c r="D168" s="4"/>
      <c r="E168" s="5">
        <v>1</v>
      </c>
      <c r="F168" s="22">
        <v>58037</v>
      </c>
      <c r="G168" s="35"/>
      <c r="H168" s="2"/>
    </row>
    <row r="169" spans="1:8">
      <c r="A169" s="4" t="s">
        <v>220</v>
      </c>
      <c r="B169" s="1" t="s">
        <v>221</v>
      </c>
      <c r="C169" s="1"/>
      <c r="D169" s="1"/>
      <c r="E169" s="5">
        <v>2</v>
      </c>
      <c r="F169" s="22">
        <v>585037</v>
      </c>
      <c r="G169" s="35"/>
      <c r="H169" s="2"/>
    </row>
    <row r="170" spans="1:8">
      <c r="A170" s="4" t="s">
        <v>222</v>
      </c>
      <c r="B170" s="1" t="s">
        <v>99</v>
      </c>
      <c r="C170" s="1"/>
      <c r="D170" s="1"/>
      <c r="E170" s="5">
        <v>1</v>
      </c>
      <c r="F170" s="22"/>
      <c r="G170" s="35"/>
      <c r="H170" s="2"/>
    </row>
    <row r="171" spans="1:8">
      <c r="A171" s="4" t="s">
        <v>223</v>
      </c>
      <c r="B171" s="1" t="s">
        <v>224</v>
      </c>
      <c r="C171" s="1"/>
      <c r="D171" s="1"/>
      <c r="E171" s="5">
        <v>1</v>
      </c>
      <c r="F171" s="22"/>
      <c r="G171" s="35"/>
      <c r="H171" s="2"/>
    </row>
    <row r="172" spans="1:8">
      <c r="A172" s="4" t="s">
        <v>226</v>
      </c>
      <c r="B172" s="1" t="s">
        <v>225</v>
      </c>
      <c r="C172" s="1"/>
      <c r="D172" s="1"/>
      <c r="E172" s="5">
        <v>1</v>
      </c>
      <c r="F172" s="22" t="s">
        <v>227</v>
      </c>
      <c r="G172" s="35">
        <v>5454452</v>
      </c>
      <c r="H172" s="2"/>
    </row>
    <row r="173" spans="1:8">
      <c r="A173" s="4" t="s">
        <v>228</v>
      </c>
      <c r="B173" s="1" t="s">
        <v>86</v>
      </c>
      <c r="C173" s="1"/>
      <c r="D173" s="1"/>
      <c r="E173" s="5">
        <v>8</v>
      </c>
      <c r="F173" s="22"/>
      <c r="G173" s="35"/>
      <c r="H173" s="2"/>
    </row>
    <row r="174" spans="1:8">
      <c r="A174" s="4" t="s">
        <v>231</v>
      </c>
      <c r="B174" s="1" t="s">
        <v>229</v>
      </c>
      <c r="C174" s="1"/>
      <c r="D174" s="1"/>
      <c r="E174" s="5">
        <v>87</v>
      </c>
      <c r="F174" s="22"/>
      <c r="G174" s="35"/>
      <c r="H174" s="2"/>
    </row>
    <row r="175" spans="1:8">
      <c r="A175" s="4" t="s">
        <v>232</v>
      </c>
      <c r="B175" s="1" t="s">
        <v>229</v>
      </c>
      <c r="C175" s="1"/>
      <c r="D175" s="1"/>
      <c r="E175" s="5">
        <v>8</v>
      </c>
      <c r="F175" s="22"/>
      <c r="G175" s="35"/>
      <c r="H175" s="2"/>
    </row>
    <row r="176" spans="1:8">
      <c r="A176" s="4" t="s">
        <v>233</v>
      </c>
      <c r="B176" s="1" t="s">
        <v>106</v>
      </c>
      <c r="C176" s="1"/>
      <c r="D176" s="1"/>
      <c r="E176" s="5">
        <v>15</v>
      </c>
      <c r="F176" s="22" t="s">
        <v>234</v>
      </c>
      <c r="G176" s="35"/>
      <c r="H176" s="2"/>
    </row>
    <row r="177" spans="1:8">
      <c r="A177" s="26" t="s">
        <v>601</v>
      </c>
      <c r="B177" s="27" t="s">
        <v>106</v>
      </c>
      <c r="C177" s="27"/>
      <c r="D177" s="27"/>
      <c r="E177" s="28">
        <f>2+2+4</f>
        <v>8</v>
      </c>
      <c r="F177" s="29" t="s">
        <v>235</v>
      </c>
      <c r="G177" s="37"/>
      <c r="H177" s="25"/>
    </row>
    <row r="178" spans="1:8">
      <c r="A178" s="4" t="s">
        <v>232</v>
      </c>
      <c r="B178" s="1" t="s">
        <v>106</v>
      </c>
      <c r="C178" s="1"/>
      <c r="D178" s="1"/>
      <c r="E178" s="5">
        <f>2+4+2+2+4</f>
        <v>14</v>
      </c>
      <c r="F178" s="22" t="s">
        <v>236</v>
      </c>
      <c r="G178" s="35"/>
      <c r="H178" s="2"/>
    </row>
    <row r="179" spans="1:8">
      <c r="A179" s="4" t="s">
        <v>600</v>
      </c>
      <c r="B179" s="1" t="s">
        <v>106</v>
      </c>
      <c r="C179" s="1"/>
      <c r="D179" s="1"/>
      <c r="E179" s="5">
        <v>14</v>
      </c>
      <c r="F179" s="22" t="s">
        <v>587</v>
      </c>
      <c r="G179" s="35"/>
      <c r="H179" s="2"/>
    </row>
    <row r="180" spans="1:8">
      <c r="A180" s="4" t="s">
        <v>602</v>
      </c>
      <c r="B180" s="1" t="s">
        <v>344</v>
      </c>
      <c r="C180" s="1"/>
      <c r="D180" s="1"/>
      <c r="E180" s="5">
        <v>2</v>
      </c>
      <c r="F180" s="22" t="s">
        <v>589</v>
      </c>
      <c r="G180" s="35"/>
      <c r="H180" s="2"/>
    </row>
    <row r="181" spans="1:8">
      <c r="A181" s="4" t="s">
        <v>602</v>
      </c>
      <c r="B181" s="1" t="s">
        <v>468</v>
      </c>
      <c r="C181" s="1"/>
      <c r="D181" s="1"/>
      <c r="E181" s="5">
        <v>1</v>
      </c>
      <c r="F181" s="22" t="s">
        <v>589</v>
      </c>
      <c r="G181" s="35"/>
      <c r="H181" s="2"/>
    </row>
    <row r="182" spans="1:8">
      <c r="A182" s="4" t="s">
        <v>600</v>
      </c>
      <c r="B182" s="1" t="s">
        <v>344</v>
      </c>
      <c r="C182" s="1"/>
      <c r="D182" s="1"/>
      <c r="E182" s="5">
        <v>1</v>
      </c>
      <c r="F182" s="22" t="s">
        <v>587</v>
      </c>
      <c r="G182" s="35"/>
      <c r="H182" s="2"/>
    </row>
    <row r="183" spans="1:8">
      <c r="A183" s="4" t="s">
        <v>237</v>
      </c>
      <c r="B183" s="1"/>
      <c r="C183" s="1"/>
      <c r="D183" s="1"/>
      <c r="E183" s="5">
        <v>15</v>
      </c>
      <c r="F183" s="22"/>
      <c r="G183" s="35"/>
      <c r="H183" s="2"/>
    </row>
    <row r="184" spans="1:8">
      <c r="A184" s="4" t="s">
        <v>228</v>
      </c>
      <c r="B184" s="1"/>
      <c r="C184" s="1"/>
      <c r="D184" s="1"/>
      <c r="E184" s="2"/>
      <c r="F184" s="22"/>
      <c r="G184" s="35"/>
      <c r="H184" s="2"/>
    </row>
    <row r="185" spans="1:8">
      <c r="A185" s="4" t="s">
        <v>238</v>
      </c>
      <c r="B185" s="1" t="s">
        <v>229</v>
      </c>
      <c r="C185" s="1"/>
      <c r="D185" s="1"/>
      <c r="E185" s="5">
        <v>8</v>
      </c>
      <c r="F185" s="22"/>
      <c r="G185" s="35"/>
      <c r="H185" s="2"/>
    </row>
    <row r="186" spans="1:8">
      <c r="A186" s="4" t="s">
        <v>240</v>
      </c>
      <c r="B186" s="1" t="s">
        <v>239</v>
      </c>
      <c r="C186" s="1"/>
      <c r="D186" s="1"/>
      <c r="E186" s="5">
        <v>4</v>
      </c>
      <c r="F186" s="22" t="s">
        <v>241</v>
      </c>
      <c r="G186" s="35"/>
      <c r="H186" s="2"/>
    </row>
    <row r="187" spans="1:8">
      <c r="A187" s="4" t="s">
        <v>242</v>
      </c>
      <c r="B187" s="1" t="s">
        <v>243</v>
      </c>
      <c r="C187" s="1"/>
      <c r="D187" s="1"/>
      <c r="E187" s="5">
        <v>1</v>
      </c>
      <c r="F187" s="22">
        <v>92270</v>
      </c>
      <c r="G187" s="35"/>
      <c r="H187" s="2"/>
    </row>
    <row r="188" spans="1:8">
      <c r="A188" s="4" t="s">
        <v>244</v>
      </c>
      <c r="B188" s="1" t="s">
        <v>245</v>
      </c>
      <c r="C188" s="1"/>
      <c r="D188" s="1"/>
      <c r="E188" s="5">
        <v>1</v>
      </c>
      <c r="F188" s="22">
        <v>52033</v>
      </c>
      <c r="G188" s="35"/>
      <c r="H188" s="2"/>
    </row>
    <row r="189" spans="1:8">
      <c r="A189" s="4" t="s">
        <v>246</v>
      </c>
      <c r="B189" s="1" t="s">
        <v>247</v>
      </c>
      <c r="C189" s="1"/>
      <c r="D189" s="1"/>
      <c r="E189" s="5">
        <v>1</v>
      </c>
      <c r="F189" s="22" t="s">
        <v>248</v>
      </c>
      <c r="G189" s="35"/>
      <c r="H189" s="2"/>
    </row>
    <row r="190" spans="1:8">
      <c r="A190" s="4" t="s">
        <v>249</v>
      </c>
      <c r="B190" s="1"/>
      <c r="C190" s="1"/>
      <c r="D190" s="1"/>
      <c r="E190" s="5">
        <v>1</v>
      </c>
      <c r="F190" s="22">
        <v>3138</v>
      </c>
      <c r="G190" s="35"/>
      <c r="H190" s="2"/>
    </row>
    <row r="191" spans="1:8">
      <c r="A191" s="4" t="s">
        <v>251</v>
      </c>
      <c r="B191" s="1" t="s">
        <v>250</v>
      </c>
      <c r="C191" s="1"/>
      <c r="D191" s="1"/>
      <c r="E191" s="5">
        <v>1</v>
      </c>
      <c r="F191" s="22"/>
      <c r="G191" s="35"/>
      <c r="H191" s="2"/>
    </row>
    <row r="192" spans="1:8">
      <c r="A192" s="4" t="s">
        <v>252</v>
      </c>
      <c r="B192" s="1" t="s">
        <v>253</v>
      </c>
      <c r="C192" s="1"/>
      <c r="D192" s="1"/>
      <c r="E192" s="5">
        <v>4</v>
      </c>
      <c r="F192" s="22">
        <v>6050264</v>
      </c>
      <c r="G192" s="35"/>
      <c r="H192" s="2"/>
    </row>
    <row r="193" spans="1:8">
      <c r="A193" s="4" t="s">
        <v>254</v>
      </c>
      <c r="B193" s="1" t="s">
        <v>255</v>
      </c>
      <c r="C193" s="1"/>
      <c r="D193" s="1"/>
      <c r="E193" s="5">
        <v>1</v>
      </c>
      <c r="F193" s="22"/>
      <c r="G193" s="35"/>
      <c r="H193" s="2"/>
    </row>
    <row r="194" spans="1:8">
      <c r="A194" s="4" t="s">
        <v>256</v>
      </c>
      <c r="B194" s="1" t="s">
        <v>468</v>
      </c>
      <c r="C194" s="1"/>
      <c r="D194" s="1"/>
      <c r="E194" s="5">
        <v>6</v>
      </c>
      <c r="F194" s="22">
        <v>51248</v>
      </c>
      <c r="G194" s="35"/>
      <c r="H194" s="2"/>
    </row>
    <row r="195" spans="1:8">
      <c r="A195" s="4" t="s">
        <v>257</v>
      </c>
      <c r="B195" s="1" t="s">
        <v>106</v>
      </c>
      <c r="C195" s="1"/>
      <c r="D195" s="1"/>
      <c r="E195" s="5">
        <v>1</v>
      </c>
      <c r="F195" s="22" t="s">
        <v>258</v>
      </c>
      <c r="G195" s="35"/>
      <c r="H195" s="2"/>
    </row>
    <row r="196" spans="1:8">
      <c r="A196" s="4" t="s">
        <v>259</v>
      </c>
      <c r="B196" s="1" t="s">
        <v>106</v>
      </c>
      <c r="C196" s="1"/>
      <c r="D196" s="1"/>
      <c r="E196" s="5">
        <v>34</v>
      </c>
      <c r="F196" s="22" t="s">
        <v>260</v>
      </c>
      <c r="G196" s="35"/>
      <c r="H196" s="2"/>
    </row>
    <row r="197" spans="1:8">
      <c r="A197" s="4" t="s">
        <v>261</v>
      </c>
      <c r="B197" s="1" t="s">
        <v>106</v>
      </c>
      <c r="C197" s="1"/>
      <c r="D197" s="1"/>
      <c r="E197" s="5">
        <v>33</v>
      </c>
      <c r="F197" s="22" t="s">
        <v>262</v>
      </c>
      <c r="G197" s="35"/>
      <c r="H197" s="2"/>
    </row>
    <row r="198" spans="1:8">
      <c r="A198" s="4" t="s">
        <v>263</v>
      </c>
      <c r="B198" s="1" t="s">
        <v>468</v>
      </c>
      <c r="C198" s="1"/>
      <c r="D198" s="1"/>
      <c r="E198" s="5">
        <f>1+1+4</f>
        <v>6</v>
      </c>
      <c r="F198" s="22">
        <v>86127</v>
      </c>
      <c r="G198" s="35"/>
      <c r="H198" s="2"/>
    </row>
    <row r="199" spans="1:8">
      <c r="A199" s="4" t="s">
        <v>174</v>
      </c>
      <c r="B199" s="1" t="s">
        <v>468</v>
      </c>
      <c r="C199" s="1"/>
      <c r="D199" s="1"/>
      <c r="E199" s="5">
        <v>2</v>
      </c>
      <c r="F199" s="22"/>
      <c r="G199" s="35"/>
      <c r="H199" s="2"/>
    </row>
    <row r="200" spans="1:8">
      <c r="A200" s="4" t="s">
        <v>264</v>
      </c>
      <c r="B200" s="1" t="s">
        <v>106</v>
      </c>
      <c r="C200" s="1"/>
      <c r="D200" s="1"/>
      <c r="E200" s="5">
        <v>2</v>
      </c>
      <c r="F200" s="22" t="s">
        <v>265</v>
      </c>
      <c r="G200" s="35"/>
      <c r="H200" s="2"/>
    </row>
    <row r="201" spans="1:8">
      <c r="A201" s="4" t="s">
        <v>266</v>
      </c>
      <c r="B201" s="1"/>
      <c r="C201" s="1"/>
      <c r="D201" s="1"/>
      <c r="E201" s="5">
        <v>1</v>
      </c>
      <c r="F201" s="22"/>
      <c r="G201" s="35"/>
      <c r="H201" s="2"/>
    </row>
    <row r="202" spans="1:8">
      <c r="A202" s="4" t="s">
        <v>267</v>
      </c>
      <c r="B202" s="1"/>
      <c r="C202" s="1"/>
      <c r="D202" s="1"/>
      <c r="E202" s="5">
        <v>20</v>
      </c>
      <c r="F202" s="22"/>
      <c r="G202" s="35"/>
      <c r="H202" s="2"/>
    </row>
    <row r="203" spans="1:8">
      <c r="A203" s="4" t="s">
        <v>268</v>
      </c>
      <c r="B203" s="1" t="s">
        <v>106</v>
      </c>
      <c r="C203" s="1"/>
      <c r="D203" s="1"/>
      <c r="E203" s="5">
        <v>3</v>
      </c>
      <c r="F203" s="22" t="s">
        <v>269</v>
      </c>
      <c r="G203" s="35"/>
      <c r="H203" s="2"/>
    </row>
    <row r="204" spans="1:8">
      <c r="A204" s="4" t="s">
        <v>270</v>
      </c>
      <c r="B204" s="1"/>
      <c r="C204" s="1"/>
      <c r="D204" s="1"/>
      <c r="E204" s="5">
        <v>32</v>
      </c>
      <c r="F204" s="22"/>
      <c r="G204" s="35"/>
      <c r="H204" s="2"/>
    </row>
    <row r="205" spans="1:8">
      <c r="A205" s="4" t="s">
        <v>271</v>
      </c>
      <c r="B205" s="1"/>
      <c r="C205" s="1"/>
      <c r="D205" s="1"/>
      <c r="E205" s="5">
        <v>16</v>
      </c>
      <c r="F205" s="22"/>
      <c r="G205" s="35"/>
      <c r="H205" s="2"/>
    </row>
    <row r="206" spans="1:8">
      <c r="A206" s="4" t="s">
        <v>272</v>
      </c>
      <c r="B206" s="1"/>
      <c r="C206" s="1"/>
      <c r="D206" s="1"/>
      <c r="E206" s="5">
        <v>2</v>
      </c>
      <c r="F206" s="22"/>
      <c r="G206" s="35"/>
      <c r="H206" s="2"/>
    </row>
    <row r="207" spans="1:8">
      <c r="A207" s="4" t="s">
        <v>273</v>
      </c>
      <c r="B207" s="1"/>
      <c r="C207" s="1"/>
      <c r="D207" s="1"/>
      <c r="E207" s="5">
        <v>3</v>
      </c>
      <c r="F207" s="22"/>
      <c r="G207" s="35"/>
      <c r="H207" s="2"/>
    </row>
    <row r="208" spans="1:8">
      <c r="A208" s="4" t="s">
        <v>274</v>
      </c>
      <c r="B208" s="1"/>
      <c r="C208" s="1"/>
      <c r="D208" s="1"/>
      <c r="E208" s="5">
        <v>3</v>
      </c>
      <c r="F208" s="22"/>
      <c r="G208" s="35"/>
      <c r="H208" s="2"/>
    </row>
    <row r="209" spans="1:8">
      <c r="A209" s="4" t="s">
        <v>275</v>
      </c>
      <c r="B209" s="1"/>
      <c r="C209" s="1"/>
      <c r="D209" s="1"/>
      <c r="E209" s="5">
        <v>3</v>
      </c>
      <c r="F209" s="22"/>
      <c r="G209" s="35"/>
      <c r="H209" s="2"/>
    </row>
    <row r="210" spans="1:8">
      <c r="A210" s="4" t="s">
        <v>147</v>
      </c>
      <c r="B210" s="1" t="s">
        <v>276</v>
      </c>
      <c r="C210" s="1"/>
      <c r="D210" s="1"/>
      <c r="E210" s="5">
        <v>1</v>
      </c>
      <c r="F210" s="22">
        <v>82051</v>
      </c>
      <c r="G210" s="35"/>
      <c r="H210" s="2"/>
    </row>
    <row r="211" spans="1:8">
      <c r="A211" s="4" t="s">
        <v>278</v>
      </c>
      <c r="B211" s="1" t="s">
        <v>277</v>
      </c>
      <c r="C211" s="1"/>
      <c r="D211" s="1"/>
      <c r="E211" s="5">
        <v>2</v>
      </c>
      <c r="F211" s="22">
        <v>1010964</v>
      </c>
      <c r="G211" s="35"/>
      <c r="H211" s="2"/>
    </row>
    <row r="212" spans="1:8">
      <c r="A212" s="4" t="s">
        <v>279</v>
      </c>
      <c r="B212" s="1" t="s">
        <v>106</v>
      </c>
      <c r="C212" s="1"/>
      <c r="D212" s="1"/>
      <c r="E212" s="5">
        <v>2</v>
      </c>
      <c r="F212" s="22" t="s">
        <v>280</v>
      </c>
      <c r="G212" s="35"/>
      <c r="H212" s="2"/>
    </row>
    <row r="213" spans="1:8">
      <c r="A213" s="4" t="s">
        <v>281</v>
      </c>
      <c r="B213" s="1" t="s">
        <v>86</v>
      </c>
      <c r="C213" s="1"/>
      <c r="D213" s="1"/>
      <c r="E213" s="5">
        <v>100</v>
      </c>
      <c r="F213" s="22">
        <v>43610</v>
      </c>
      <c r="G213" s="35"/>
      <c r="H213" s="2"/>
    </row>
    <row r="214" spans="1:8">
      <c r="A214" s="4" t="s">
        <v>282</v>
      </c>
      <c r="B214" s="1" t="s">
        <v>283</v>
      </c>
      <c r="C214" s="1"/>
      <c r="D214" s="1"/>
      <c r="E214" s="5">
        <v>100</v>
      </c>
      <c r="F214" s="22"/>
      <c r="G214" s="35"/>
      <c r="H214" s="2"/>
    </row>
    <row r="215" spans="1:8">
      <c r="A215" s="18" t="s">
        <v>284</v>
      </c>
      <c r="B215" s="1" t="s">
        <v>283</v>
      </c>
      <c r="C215" s="1"/>
      <c r="D215" s="1"/>
      <c r="E215" s="5">
        <v>100</v>
      </c>
      <c r="F215" s="22"/>
      <c r="G215" s="35"/>
      <c r="H215" s="2"/>
    </row>
    <row r="216" spans="1:8">
      <c r="A216" s="4" t="s">
        <v>285</v>
      </c>
      <c r="B216" s="1" t="s">
        <v>286</v>
      </c>
      <c r="C216" s="1"/>
      <c r="D216" s="1"/>
      <c r="E216" s="5">
        <v>30</v>
      </c>
      <c r="F216" s="22">
        <v>748902</v>
      </c>
      <c r="G216" s="35"/>
      <c r="H216" s="2"/>
    </row>
    <row r="217" spans="1:8">
      <c r="A217" s="4" t="s">
        <v>287</v>
      </c>
      <c r="B217" s="1" t="s">
        <v>288</v>
      </c>
      <c r="C217" s="1"/>
      <c r="D217" s="1"/>
      <c r="E217" s="5">
        <v>200</v>
      </c>
      <c r="F217" s="22"/>
      <c r="G217" s="35"/>
      <c r="H217" s="2"/>
    </row>
    <row r="218" spans="1:8">
      <c r="A218" s="4" t="s">
        <v>289</v>
      </c>
      <c r="B218" s="1" t="s">
        <v>290</v>
      </c>
      <c r="C218" s="1"/>
      <c r="D218" s="1"/>
      <c r="E218" s="5">
        <v>20</v>
      </c>
      <c r="F218" s="22">
        <v>263245</v>
      </c>
      <c r="G218" s="35"/>
      <c r="H218" s="2"/>
    </row>
    <row r="219" spans="1:8">
      <c r="A219" s="4" t="s">
        <v>292</v>
      </c>
      <c r="B219" s="1" t="s">
        <v>291</v>
      </c>
      <c r="C219" s="1"/>
      <c r="D219" s="1"/>
      <c r="E219" s="5">
        <v>7</v>
      </c>
      <c r="F219" s="22"/>
      <c r="G219" s="35"/>
      <c r="H219" s="2"/>
    </row>
    <row r="220" spans="1:8">
      <c r="A220" s="4" t="s">
        <v>294</v>
      </c>
      <c r="B220" s="1" t="s">
        <v>293</v>
      </c>
      <c r="C220" s="1"/>
      <c r="D220" s="1"/>
      <c r="E220" s="5">
        <v>24</v>
      </c>
      <c r="F220" s="22">
        <v>3368</v>
      </c>
      <c r="G220" s="35"/>
      <c r="H220" s="2"/>
    </row>
    <row r="221" spans="1:8">
      <c r="A221" s="4" t="s">
        <v>295</v>
      </c>
      <c r="B221" s="1" t="s">
        <v>140</v>
      </c>
      <c r="C221" s="1"/>
      <c r="D221" s="1"/>
      <c r="E221" s="2">
        <f>25*5</f>
        <v>125</v>
      </c>
      <c r="F221" s="22" t="s">
        <v>296</v>
      </c>
      <c r="G221" s="35"/>
      <c r="H221" s="2"/>
    </row>
    <row r="222" spans="1:8">
      <c r="A222" s="4" t="s">
        <v>297</v>
      </c>
      <c r="B222" s="1" t="s">
        <v>86</v>
      </c>
      <c r="C222" s="1"/>
      <c r="D222" s="1"/>
      <c r="E222" s="2">
        <f>100*2.5</f>
        <v>250</v>
      </c>
      <c r="F222" s="22"/>
      <c r="G222" s="35"/>
      <c r="H222" s="2"/>
    </row>
    <row r="223" spans="1:8">
      <c r="A223" s="4" t="s">
        <v>298</v>
      </c>
      <c r="B223" s="1" t="s">
        <v>86</v>
      </c>
      <c r="C223" s="1"/>
      <c r="D223" s="1"/>
      <c r="E223" s="2">
        <v>25</v>
      </c>
      <c r="F223" s="22">
        <v>43505</v>
      </c>
      <c r="G223" s="35"/>
      <c r="H223" s="2"/>
    </row>
    <row r="224" spans="1:8">
      <c r="A224" s="4" t="s">
        <v>299</v>
      </c>
      <c r="B224" s="1" t="s">
        <v>86</v>
      </c>
      <c r="C224" s="1"/>
      <c r="D224" s="1"/>
      <c r="E224" s="2">
        <v>40</v>
      </c>
      <c r="F224" s="22">
        <v>43403</v>
      </c>
      <c r="G224" s="35"/>
      <c r="H224" s="2"/>
    </row>
    <row r="225" spans="1:8">
      <c r="A225" s="4" t="s">
        <v>300</v>
      </c>
      <c r="B225" s="1" t="s">
        <v>86</v>
      </c>
      <c r="C225" s="1"/>
      <c r="D225" s="1"/>
      <c r="E225" s="2">
        <v>70</v>
      </c>
      <c r="F225" s="22">
        <v>43514</v>
      </c>
      <c r="G225" s="35"/>
      <c r="H225" s="2"/>
    </row>
    <row r="226" spans="1:8">
      <c r="A226" s="4" t="s">
        <v>301</v>
      </c>
      <c r="B226" s="1" t="s">
        <v>302</v>
      </c>
      <c r="C226" s="1"/>
      <c r="D226" s="1"/>
      <c r="E226" s="2">
        <v>100</v>
      </c>
      <c r="F226" s="22">
        <v>11140</v>
      </c>
      <c r="G226" s="35"/>
      <c r="H226" s="2"/>
    </row>
    <row r="227" spans="1:8">
      <c r="A227" s="4" t="s">
        <v>303</v>
      </c>
      <c r="B227" s="1" t="s">
        <v>302</v>
      </c>
      <c r="C227" s="1"/>
      <c r="D227" s="1"/>
      <c r="E227" s="2">
        <v>100</v>
      </c>
      <c r="F227" s="22">
        <v>13145</v>
      </c>
      <c r="G227" s="35"/>
      <c r="H227" s="2"/>
    </row>
    <row r="228" spans="1:8">
      <c r="A228" s="4" t="s">
        <v>304</v>
      </c>
      <c r="B228" s="1" t="s">
        <v>342</v>
      </c>
      <c r="C228" s="1"/>
      <c r="D228" s="1"/>
      <c r="E228" s="2">
        <v>100</v>
      </c>
      <c r="F228" s="22" t="s">
        <v>305</v>
      </c>
      <c r="G228" s="35"/>
      <c r="H228" s="2"/>
    </row>
    <row r="229" spans="1:8">
      <c r="A229" s="4" t="s">
        <v>540</v>
      </c>
      <c r="B229" s="1" t="s">
        <v>342</v>
      </c>
      <c r="C229" s="1"/>
      <c r="D229" s="1"/>
      <c r="E229" s="2">
        <v>100</v>
      </c>
      <c r="F229" s="22" t="s">
        <v>541</v>
      </c>
      <c r="G229" s="35"/>
      <c r="H229" s="2"/>
    </row>
    <row r="230" spans="1:8">
      <c r="A230" s="4" t="s">
        <v>306</v>
      </c>
      <c r="B230" s="1" t="s">
        <v>307</v>
      </c>
      <c r="C230" s="1"/>
      <c r="D230" s="1"/>
      <c r="E230" s="2">
        <v>10</v>
      </c>
      <c r="F230" s="22">
        <v>500366</v>
      </c>
      <c r="G230" s="35"/>
      <c r="H230" s="2"/>
    </row>
    <row r="231" spans="1:8">
      <c r="A231" s="4" t="s">
        <v>308</v>
      </c>
      <c r="B231" s="1" t="s">
        <v>307</v>
      </c>
      <c r="C231" s="1"/>
      <c r="D231" s="1"/>
      <c r="E231" s="2">
        <v>20</v>
      </c>
      <c r="F231" s="22">
        <v>500353</v>
      </c>
      <c r="G231" s="35"/>
      <c r="H231" s="2"/>
    </row>
    <row r="232" spans="1:8">
      <c r="A232" s="4" t="s">
        <v>309</v>
      </c>
      <c r="B232" s="1" t="s">
        <v>140</v>
      </c>
      <c r="C232" s="1"/>
      <c r="D232" s="1"/>
      <c r="E232" s="2">
        <v>200</v>
      </c>
      <c r="F232" s="22" t="s">
        <v>310</v>
      </c>
      <c r="G232" s="35"/>
      <c r="H232" s="2"/>
    </row>
    <row r="233" spans="1:8">
      <c r="A233" s="4" t="s">
        <v>311</v>
      </c>
      <c r="B233" s="1"/>
      <c r="C233" s="1"/>
      <c r="D233" s="1"/>
      <c r="E233" s="2"/>
      <c r="F233" s="22"/>
      <c r="G233" s="35"/>
      <c r="H233" s="2"/>
    </row>
    <row r="234" spans="1:8">
      <c r="A234" s="4" t="s">
        <v>312</v>
      </c>
      <c r="B234" s="1"/>
      <c r="C234" s="1"/>
      <c r="D234" s="1"/>
      <c r="E234" s="2"/>
      <c r="F234" s="22">
        <v>219184</v>
      </c>
      <c r="G234" s="35"/>
      <c r="H234" s="2"/>
    </row>
    <row r="235" spans="1:8">
      <c r="A235" s="4" t="s">
        <v>313</v>
      </c>
      <c r="B235" s="1"/>
      <c r="C235" s="1"/>
      <c r="D235" s="1"/>
      <c r="E235" s="2">
        <f>(50*30)+200</f>
        <v>1700</v>
      </c>
      <c r="F235" s="22">
        <v>592902125</v>
      </c>
      <c r="G235" s="35"/>
      <c r="H235" s="2"/>
    </row>
    <row r="236" spans="1:8">
      <c r="A236" s="4" t="s">
        <v>314</v>
      </c>
      <c r="B236" s="1" t="s">
        <v>302</v>
      </c>
      <c r="C236" s="1"/>
      <c r="D236" s="1"/>
      <c r="E236" s="2">
        <v>150</v>
      </c>
      <c r="F236" s="22"/>
      <c r="G236" s="35"/>
      <c r="H236" s="2"/>
    </row>
    <row r="237" spans="1:8">
      <c r="A237" s="4" t="s">
        <v>316</v>
      </c>
      <c r="B237" s="1" t="s">
        <v>315</v>
      </c>
      <c r="C237" s="1"/>
      <c r="D237" s="1"/>
      <c r="E237" s="2">
        <v>250</v>
      </c>
      <c r="F237" s="22">
        <v>993606</v>
      </c>
      <c r="G237" s="35"/>
      <c r="H237" s="2"/>
    </row>
    <row r="238" spans="1:8">
      <c r="A238" s="1" t="s">
        <v>317</v>
      </c>
      <c r="B238" s="1" t="s">
        <v>318</v>
      </c>
      <c r="C238" s="1"/>
      <c r="D238" s="1"/>
      <c r="E238" s="2">
        <v>1</v>
      </c>
      <c r="F238" s="22">
        <v>80630</v>
      </c>
      <c r="G238" s="35">
        <v>6940524</v>
      </c>
      <c r="H238" s="2"/>
    </row>
    <row r="239" spans="1:8">
      <c r="A239" s="1" t="s">
        <v>319</v>
      </c>
      <c r="B239" s="1" t="s">
        <v>318</v>
      </c>
      <c r="C239" s="1"/>
      <c r="D239" s="1"/>
      <c r="E239" s="2">
        <v>3</v>
      </c>
      <c r="F239" s="22"/>
      <c r="G239" s="35">
        <v>6902428</v>
      </c>
      <c r="H239" s="2"/>
    </row>
    <row r="240" spans="1:8">
      <c r="A240" s="1" t="s">
        <v>320</v>
      </c>
      <c r="B240" s="1" t="s">
        <v>321</v>
      </c>
      <c r="C240" s="1"/>
      <c r="D240" s="1"/>
      <c r="E240" s="2">
        <v>3</v>
      </c>
      <c r="F240" s="22">
        <v>471013</v>
      </c>
      <c r="G240" s="35"/>
      <c r="H240" s="2"/>
    </row>
    <row r="241" spans="1:8">
      <c r="A241" s="1" t="s">
        <v>322</v>
      </c>
      <c r="B241" s="1" t="s">
        <v>323</v>
      </c>
      <c r="C241" s="1"/>
      <c r="D241" s="1"/>
      <c r="E241" s="2">
        <v>6</v>
      </c>
      <c r="F241" s="22">
        <v>81150400</v>
      </c>
      <c r="G241" s="35"/>
      <c r="H241" s="2"/>
    </row>
    <row r="242" spans="1:8">
      <c r="A242" s="1" t="s">
        <v>324</v>
      </c>
      <c r="B242" s="1" t="s">
        <v>325</v>
      </c>
      <c r="C242" s="1"/>
      <c r="D242" s="1"/>
      <c r="E242" s="2">
        <v>1</v>
      </c>
      <c r="F242" s="22"/>
      <c r="G242" s="35">
        <v>6943513</v>
      </c>
      <c r="H242" s="2"/>
    </row>
    <row r="243" spans="1:8">
      <c r="A243" s="1" t="s">
        <v>326</v>
      </c>
      <c r="B243" s="1" t="s">
        <v>183</v>
      </c>
      <c r="C243" s="1"/>
      <c r="D243" s="1"/>
      <c r="E243" s="2">
        <v>9</v>
      </c>
      <c r="F243" s="22" t="s">
        <v>327</v>
      </c>
      <c r="G243" s="35">
        <v>6943009</v>
      </c>
      <c r="H243" s="2"/>
    </row>
    <row r="244" spans="1:8">
      <c r="A244" s="1" t="s">
        <v>328</v>
      </c>
      <c r="B244" s="1" t="s">
        <v>183</v>
      </c>
      <c r="C244" s="1"/>
      <c r="D244" s="1"/>
      <c r="E244" s="2">
        <f>30+12+1+26</f>
        <v>69</v>
      </c>
      <c r="F244" s="22" t="s">
        <v>329</v>
      </c>
      <c r="G244" s="35">
        <v>6943513</v>
      </c>
      <c r="H244" s="2"/>
    </row>
    <row r="245" spans="1:8">
      <c r="A245" s="1" t="s">
        <v>330</v>
      </c>
      <c r="B245" s="1" t="s">
        <v>183</v>
      </c>
      <c r="C245" s="1"/>
      <c r="D245" s="1"/>
      <c r="E245" s="2">
        <v>10</v>
      </c>
      <c r="F245" s="22" t="s">
        <v>331</v>
      </c>
      <c r="G245" s="35"/>
      <c r="H245" s="2"/>
    </row>
    <row r="246" spans="1:8">
      <c r="A246" s="1" t="s">
        <v>332</v>
      </c>
      <c r="B246" s="1"/>
      <c r="C246" s="1"/>
      <c r="D246" s="1"/>
      <c r="E246" s="2">
        <v>11</v>
      </c>
      <c r="F246" s="22" t="s">
        <v>333</v>
      </c>
      <c r="G246" s="35"/>
      <c r="H246" s="2"/>
    </row>
    <row r="247" spans="1:8">
      <c r="A247" s="1" t="s">
        <v>334</v>
      </c>
      <c r="B247" s="1" t="s">
        <v>335</v>
      </c>
      <c r="C247" s="1"/>
      <c r="D247" s="1"/>
      <c r="E247" s="2">
        <v>5</v>
      </c>
      <c r="F247" s="22">
        <v>6930061</v>
      </c>
      <c r="G247" s="35"/>
      <c r="H247" s="2"/>
    </row>
    <row r="248" spans="1:8">
      <c r="A248" s="1" t="s">
        <v>336</v>
      </c>
      <c r="B248" s="1" t="s">
        <v>106</v>
      </c>
      <c r="C248" s="1"/>
      <c r="D248" s="1"/>
      <c r="E248" s="2">
        <v>1</v>
      </c>
      <c r="F248" s="22" t="s">
        <v>337</v>
      </c>
      <c r="G248" s="35"/>
      <c r="H248" s="2"/>
    </row>
    <row r="249" spans="1:8">
      <c r="A249" s="1" t="s">
        <v>338</v>
      </c>
      <c r="B249" s="1" t="s">
        <v>339</v>
      </c>
      <c r="C249" s="1"/>
      <c r="D249" s="1"/>
      <c r="E249" s="2">
        <v>1</v>
      </c>
      <c r="F249" s="22"/>
      <c r="G249" s="35">
        <v>6930067</v>
      </c>
      <c r="H249" s="2"/>
    </row>
    <row r="250" spans="1:8">
      <c r="A250" s="1" t="s">
        <v>340</v>
      </c>
      <c r="B250" s="1" t="s">
        <v>318</v>
      </c>
      <c r="C250" s="1"/>
      <c r="D250" s="1"/>
      <c r="E250" s="2">
        <v>1</v>
      </c>
      <c r="F250" s="22">
        <v>80269</v>
      </c>
      <c r="G250" s="35">
        <v>6902429</v>
      </c>
      <c r="H250" s="2"/>
    </row>
    <row r="251" spans="1:8">
      <c r="A251" s="1" t="s">
        <v>341</v>
      </c>
      <c r="B251" s="1" t="s">
        <v>342</v>
      </c>
      <c r="C251" s="1"/>
      <c r="D251" s="1"/>
      <c r="E251" s="2">
        <v>200</v>
      </c>
      <c r="F251" s="22" t="s">
        <v>343</v>
      </c>
      <c r="G251" s="35"/>
      <c r="H251" s="2"/>
    </row>
    <row r="252" spans="1:8">
      <c r="A252" s="4" t="s">
        <v>345</v>
      </c>
      <c r="B252" s="1"/>
      <c r="C252" s="1"/>
      <c r="D252" s="1"/>
      <c r="E252" s="5">
        <v>1</v>
      </c>
      <c r="F252" s="22"/>
      <c r="G252" s="35"/>
      <c r="H252" s="2"/>
    </row>
    <row r="253" spans="1:8">
      <c r="A253" s="4" t="s">
        <v>346</v>
      </c>
      <c r="B253" s="1"/>
      <c r="C253" s="1"/>
      <c r="D253" s="1"/>
      <c r="E253" s="5">
        <v>7</v>
      </c>
      <c r="F253" s="22"/>
      <c r="G253" s="35"/>
      <c r="H253" s="2"/>
    </row>
    <row r="254" spans="1:8">
      <c r="A254" s="4" t="s">
        <v>347</v>
      </c>
      <c r="B254" s="1"/>
      <c r="C254" s="1"/>
      <c r="D254" s="1"/>
      <c r="E254" s="5">
        <v>1</v>
      </c>
      <c r="F254" s="22"/>
      <c r="G254" s="35"/>
      <c r="H254" s="2"/>
    </row>
    <row r="255" spans="1:8">
      <c r="A255" s="4" t="s">
        <v>348</v>
      </c>
      <c r="B255" s="1"/>
      <c r="C255" s="1"/>
      <c r="D255" s="1"/>
      <c r="E255" s="5">
        <f>6+100+100+100+58+64+50+21</f>
        <v>499</v>
      </c>
      <c r="F255" s="22"/>
      <c r="G255" s="35"/>
      <c r="H255" s="2"/>
    </row>
    <row r="256" spans="1:8">
      <c r="A256" s="4" t="s">
        <v>349</v>
      </c>
      <c r="B256" s="1"/>
      <c r="C256" s="1"/>
      <c r="D256" s="1"/>
      <c r="E256" s="5">
        <f>52+254+82+11</f>
        <v>399</v>
      </c>
      <c r="F256" s="22"/>
      <c r="G256" s="35"/>
      <c r="H256" s="2"/>
    </row>
    <row r="257" spans="1:8">
      <c r="A257" s="4" t="s">
        <v>350</v>
      </c>
      <c r="B257" s="1"/>
      <c r="C257" s="1"/>
      <c r="D257" s="1"/>
      <c r="E257" s="5">
        <v>71</v>
      </c>
      <c r="F257" s="22"/>
      <c r="G257" s="35"/>
      <c r="H257" s="2"/>
    </row>
    <row r="258" spans="1:8">
      <c r="A258" s="4" t="s">
        <v>351</v>
      </c>
      <c r="B258" s="1"/>
      <c r="C258" s="1"/>
      <c r="D258" s="1"/>
      <c r="E258" s="5">
        <v>26</v>
      </c>
      <c r="F258" s="22"/>
      <c r="G258" s="35"/>
      <c r="H258" s="2"/>
    </row>
    <row r="259" spans="1:8">
      <c r="A259" s="4" t="s">
        <v>352</v>
      </c>
      <c r="B259" s="1"/>
      <c r="C259" s="1"/>
      <c r="D259" s="1"/>
      <c r="E259" s="5">
        <f>2+26</f>
        <v>28</v>
      </c>
      <c r="F259" s="22"/>
      <c r="G259" s="35"/>
      <c r="H259" s="2"/>
    </row>
    <row r="260" spans="1:8">
      <c r="A260" s="4" t="s">
        <v>369</v>
      </c>
      <c r="B260" s="1"/>
      <c r="C260" s="1"/>
      <c r="D260" s="1"/>
      <c r="E260" s="5">
        <f>10+21</f>
        <v>31</v>
      </c>
      <c r="F260" s="22"/>
      <c r="G260" s="35"/>
      <c r="H260" s="2"/>
    </row>
    <row r="261" spans="1:8">
      <c r="A261" s="4" t="s">
        <v>392</v>
      </c>
      <c r="B261" s="1" t="s">
        <v>106</v>
      </c>
      <c r="C261" s="1"/>
      <c r="D261" s="1"/>
      <c r="E261" s="5">
        <v>1</v>
      </c>
      <c r="F261" s="22" t="s">
        <v>389</v>
      </c>
      <c r="G261" s="35"/>
      <c r="H261" s="2"/>
    </row>
    <row r="262" spans="1:8">
      <c r="A262" s="4" t="s">
        <v>393</v>
      </c>
      <c r="B262" s="1" t="s">
        <v>321</v>
      </c>
      <c r="C262" s="1"/>
      <c r="D262" s="1"/>
      <c r="E262" s="5">
        <v>2</v>
      </c>
      <c r="F262" s="22">
        <v>470238</v>
      </c>
      <c r="G262" s="35"/>
      <c r="H262" s="2"/>
    </row>
    <row r="263" spans="1:8">
      <c r="A263" s="4" t="s">
        <v>395</v>
      </c>
      <c r="B263" s="1" t="s">
        <v>321</v>
      </c>
      <c r="C263" s="1"/>
      <c r="D263" s="1"/>
      <c r="E263" s="5">
        <v>1</v>
      </c>
      <c r="F263" s="22">
        <v>470240</v>
      </c>
      <c r="G263" s="35"/>
      <c r="H263" s="2"/>
    </row>
    <row r="264" spans="1:8">
      <c r="A264" s="4" t="s">
        <v>390</v>
      </c>
      <c r="B264" s="1" t="s">
        <v>106</v>
      </c>
      <c r="C264" s="1"/>
      <c r="D264" s="1"/>
      <c r="E264" s="5">
        <f>1+6</f>
        <v>7</v>
      </c>
      <c r="F264" s="22">
        <v>20726</v>
      </c>
      <c r="G264" s="35"/>
      <c r="H264" s="2"/>
    </row>
    <row r="265" spans="1:8">
      <c r="A265" s="4" t="s">
        <v>394</v>
      </c>
      <c r="B265" s="1" t="s">
        <v>106</v>
      </c>
      <c r="C265" s="1"/>
      <c r="D265" s="1"/>
      <c r="E265" s="5">
        <v>4</v>
      </c>
      <c r="F265" s="22">
        <v>20727</v>
      </c>
      <c r="G265" s="35"/>
      <c r="H265" s="2"/>
    </row>
    <row r="266" spans="1:8">
      <c r="A266" s="4" t="s">
        <v>391</v>
      </c>
      <c r="B266" s="1" t="s">
        <v>106</v>
      </c>
      <c r="C266" s="1"/>
      <c r="D266" s="1"/>
      <c r="E266" s="5">
        <f>1+10</f>
        <v>11</v>
      </c>
      <c r="F266" s="22">
        <v>20725</v>
      </c>
      <c r="G266" s="35"/>
      <c r="H266" s="2"/>
    </row>
    <row r="267" spans="1:8">
      <c r="A267" s="4" t="s">
        <v>394</v>
      </c>
      <c r="B267" s="1" t="s">
        <v>180</v>
      </c>
      <c r="C267" s="1"/>
      <c r="D267" s="1"/>
      <c r="E267" s="5">
        <v>2</v>
      </c>
      <c r="F267" s="22">
        <v>207227</v>
      </c>
      <c r="G267" s="35"/>
      <c r="H267" s="2"/>
    </row>
    <row r="268" spans="1:8">
      <c r="A268" s="4" t="s">
        <v>353</v>
      </c>
      <c r="B268" s="1" t="s">
        <v>106</v>
      </c>
      <c r="C268" s="1"/>
      <c r="D268" s="1"/>
      <c r="E268" s="5">
        <v>1</v>
      </c>
      <c r="F268" s="22">
        <v>23160</v>
      </c>
      <c r="G268" s="35"/>
      <c r="H268" s="2"/>
    </row>
    <row r="269" spans="1:8">
      <c r="A269" s="4" t="s">
        <v>396</v>
      </c>
      <c r="B269" s="1" t="s">
        <v>321</v>
      </c>
      <c r="C269" s="1"/>
      <c r="D269" s="1"/>
      <c r="E269" s="5">
        <v>1</v>
      </c>
      <c r="F269" s="22">
        <v>470238</v>
      </c>
      <c r="G269" s="35"/>
      <c r="H269" s="2"/>
    </row>
    <row r="270" spans="1:8">
      <c r="A270" s="4" t="s">
        <v>397</v>
      </c>
      <c r="B270" s="1" t="s">
        <v>198</v>
      </c>
      <c r="C270" s="1"/>
      <c r="D270" s="1"/>
      <c r="E270" s="5">
        <v>1</v>
      </c>
      <c r="F270" s="22" t="s">
        <v>398</v>
      </c>
      <c r="G270" s="35"/>
      <c r="H270" s="2"/>
    </row>
    <row r="271" spans="1:8">
      <c r="A271" s="4" t="s">
        <v>354</v>
      </c>
      <c r="B271" s="1" t="s">
        <v>321</v>
      </c>
      <c r="C271" s="1"/>
      <c r="D271" s="1"/>
      <c r="E271" s="5">
        <v>1</v>
      </c>
      <c r="F271" s="22"/>
      <c r="G271" s="35"/>
      <c r="H271" s="2"/>
    </row>
    <row r="272" spans="1:8">
      <c r="A272" s="4" t="s">
        <v>355</v>
      </c>
      <c r="B272" s="1" t="s">
        <v>321</v>
      </c>
      <c r="C272" s="1"/>
      <c r="D272" s="1"/>
      <c r="E272" s="5">
        <v>1</v>
      </c>
      <c r="F272" s="22"/>
      <c r="G272" s="35"/>
      <c r="H272" s="2"/>
    </row>
    <row r="273" spans="1:8">
      <c r="A273" s="4" t="s">
        <v>356</v>
      </c>
      <c r="B273" s="1" t="s">
        <v>321</v>
      </c>
      <c r="C273" s="1"/>
      <c r="D273" s="1"/>
      <c r="E273" s="5">
        <v>1</v>
      </c>
      <c r="F273" s="22"/>
      <c r="G273" s="35"/>
      <c r="H273" s="2"/>
    </row>
    <row r="274" spans="1:8">
      <c r="A274" s="4" t="s">
        <v>357</v>
      </c>
      <c r="B274" s="1" t="s">
        <v>302</v>
      </c>
      <c r="C274" s="1"/>
      <c r="D274" s="1"/>
      <c r="E274" s="5">
        <v>100</v>
      </c>
      <c r="F274" s="22">
        <v>8814</v>
      </c>
      <c r="G274" s="35"/>
      <c r="H274" s="2"/>
    </row>
    <row r="275" spans="1:8">
      <c r="A275" s="4" t="s">
        <v>358</v>
      </c>
      <c r="B275" s="1" t="s">
        <v>610</v>
      </c>
      <c r="C275" s="1"/>
      <c r="D275" s="1"/>
      <c r="E275" s="5">
        <v>100</v>
      </c>
      <c r="F275" s="22">
        <v>50790</v>
      </c>
      <c r="G275" s="35"/>
      <c r="H275" s="2"/>
    </row>
    <row r="276" spans="1:8">
      <c r="A276" s="4" t="s">
        <v>359</v>
      </c>
      <c r="B276" s="1" t="s">
        <v>610</v>
      </c>
      <c r="C276" s="1"/>
      <c r="D276" s="1"/>
      <c r="E276" s="5">
        <v>1</v>
      </c>
      <c r="F276" s="22" t="s">
        <v>360</v>
      </c>
      <c r="G276" s="35"/>
      <c r="H276" s="2"/>
    </row>
    <row r="277" spans="1:8">
      <c r="A277" s="4" t="s">
        <v>361</v>
      </c>
      <c r="B277" s="1" t="s">
        <v>342</v>
      </c>
      <c r="C277" s="1"/>
      <c r="D277" s="1"/>
      <c r="E277" s="5">
        <v>1</v>
      </c>
      <c r="F277" s="22">
        <v>30535600</v>
      </c>
      <c r="G277" s="35"/>
      <c r="H277" s="2"/>
    </row>
    <row r="278" spans="1:8">
      <c r="A278" s="4" t="s">
        <v>362</v>
      </c>
      <c r="B278" s="1"/>
      <c r="C278" s="1"/>
      <c r="D278" s="1"/>
      <c r="E278" s="5">
        <f>2+57</f>
        <v>59</v>
      </c>
      <c r="F278" s="22" t="s">
        <v>363</v>
      </c>
      <c r="G278" s="35"/>
      <c r="H278" s="2"/>
    </row>
    <row r="279" spans="1:8">
      <c r="A279" s="4" t="s">
        <v>364</v>
      </c>
      <c r="B279" s="1" t="s">
        <v>365</v>
      </c>
      <c r="C279" s="1"/>
      <c r="D279" s="1"/>
      <c r="E279" s="5">
        <v>5</v>
      </c>
      <c r="F279" s="22"/>
      <c r="G279" s="35"/>
      <c r="H279" s="2"/>
    </row>
    <row r="280" spans="1:8">
      <c r="A280" s="4" t="s">
        <v>366</v>
      </c>
      <c r="B280" s="1" t="s">
        <v>365</v>
      </c>
      <c r="C280" s="1"/>
      <c r="D280" s="1"/>
      <c r="E280" s="5">
        <v>18</v>
      </c>
      <c r="F280" s="22"/>
      <c r="G280" s="35"/>
      <c r="H280" s="2"/>
    </row>
    <row r="281" spans="1:8">
      <c r="A281" s="4" t="s">
        <v>367</v>
      </c>
      <c r="B281" s="1" t="s">
        <v>365</v>
      </c>
      <c r="C281" s="1"/>
      <c r="D281" s="1"/>
      <c r="E281" s="5">
        <v>22</v>
      </c>
      <c r="F281" s="22"/>
      <c r="G281" s="35"/>
      <c r="H281" s="2"/>
    </row>
    <row r="282" spans="1:8">
      <c r="A282" s="4" t="s">
        <v>368</v>
      </c>
      <c r="B282" s="1" t="s">
        <v>106</v>
      </c>
      <c r="C282" s="1"/>
      <c r="D282" s="1"/>
      <c r="E282" s="5">
        <v>6</v>
      </c>
      <c r="F282" s="22">
        <v>21450</v>
      </c>
      <c r="G282" s="35"/>
      <c r="H282" s="2"/>
    </row>
    <row r="283" spans="1:8">
      <c r="A283" s="4" t="s">
        <v>373</v>
      </c>
      <c r="B283" s="1"/>
      <c r="C283" s="1"/>
      <c r="D283" s="1"/>
      <c r="E283" s="5">
        <v>1</v>
      </c>
      <c r="F283" s="22">
        <v>798804</v>
      </c>
      <c r="G283" s="35"/>
      <c r="H283" s="2"/>
    </row>
    <row r="284" spans="1:8">
      <c r="A284" s="4" t="s">
        <v>374</v>
      </c>
      <c r="B284" s="1"/>
      <c r="C284" s="1"/>
      <c r="D284" s="1"/>
      <c r="E284" s="5">
        <v>1</v>
      </c>
      <c r="F284" s="22"/>
      <c r="G284" s="35"/>
      <c r="H284" s="2"/>
    </row>
    <row r="285" spans="1:8">
      <c r="A285" s="4" t="s">
        <v>375</v>
      </c>
      <c r="B285" s="1" t="s">
        <v>198</v>
      </c>
      <c r="C285" s="1"/>
      <c r="D285" s="1"/>
      <c r="E285" s="2">
        <v>1</v>
      </c>
      <c r="F285" s="22" t="s">
        <v>376</v>
      </c>
      <c r="G285" s="35"/>
      <c r="H285" s="2"/>
    </row>
    <row r="286" spans="1:8">
      <c r="A286" s="4" t="s">
        <v>370</v>
      </c>
      <c r="B286" s="1" t="s">
        <v>106</v>
      </c>
      <c r="C286" s="1"/>
      <c r="D286" s="1"/>
      <c r="E286" s="2">
        <v>4</v>
      </c>
      <c r="F286" s="22" t="s">
        <v>377</v>
      </c>
      <c r="G286" s="35"/>
      <c r="H286" s="2"/>
    </row>
    <row r="287" spans="1:8">
      <c r="A287" s="4" t="s">
        <v>384</v>
      </c>
      <c r="B287" s="1" t="s">
        <v>198</v>
      </c>
      <c r="C287" s="1"/>
      <c r="D287" s="1"/>
      <c r="E287" s="2">
        <v>4</v>
      </c>
      <c r="F287" s="22" t="s">
        <v>378</v>
      </c>
      <c r="G287" s="35"/>
      <c r="H287" s="2"/>
    </row>
    <row r="288" spans="1:8">
      <c r="A288" s="4" t="s">
        <v>383</v>
      </c>
      <c r="B288" s="1" t="s">
        <v>180</v>
      </c>
      <c r="C288" s="1"/>
      <c r="D288" s="1"/>
      <c r="E288" s="2">
        <v>8</v>
      </c>
      <c r="F288" s="22">
        <v>20725</v>
      </c>
      <c r="G288" s="35"/>
      <c r="H288" s="2"/>
    </row>
    <row r="289" spans="1:8">
      <c r="A289" s="4" t="s">
        <v>385</v>
      </c>
      <c r="B289" s="1" t="s">
        <v>180</v>
      </c>
      <c r="C289" s="1"/>
      <c r="D289" s="1"/>
      <c r="E289" s="2">
        <v>4</v>
      </c>
      <c r="F289" s="22">
        <v>20746</v>
      </c>
      <c r="G289" s="35"/>
      <c r="H289" s="2"/>
    </row>
    <row r="290" spans="1:8">
      <c r="A290" s="4" t="s">
        <v>379</v>
      </c>
      <c r="B290" s="1" t="s">
        <v>468</v>
      </c>
      <c r="C290" s="1"/>
      <c r="D290" s="1"/>
      <c r="E290" s="2">
        <v>2</v>
      </c>
      <c r="F290" s="22">
        <v>1205</v>
      </c>
      <c r="G290" s="35"/>
      <c r="H290" s="2"/>
    </row>
    <row r="291" spans="1:8">
      <c r="A291" s="4" t="s">
        <v>380</v>
      </c>
      <c r="B291" s="1" t="s">
        <v>371</v>
      </c>
      <c r="C291" s="1"/>
      <c r="D291" s="1"/>
      <c r="E291" s="2">
        <v>2</v>
      </c>
      <c r="F291" s="22" t="s">
        <v>386</v>
      </c>
      <c r="G291" s="35"/>
      <c r="H291" s="2"/>
    </row>
    <row r="292" spans="1:8">
      <c r="A292" s="4" t="s">
        <v>381</v>
      </c>
      <c r="B292" s="1" t="s">
        <v>372</v>
      </c>
      <c r="C292" s="1"/>
      <c r="D292" s="1"/>
      <c r="E292" s="2">
        <v>1</v>
      </c>
      <c r="F292" s="22" t="s">
        <v>387</v>
      </c>
      <c r="G292" s="35"/>
      <c r="H292" s="2"/>
    </row>
    <row r="293" spans="1:8">
      <c r="A293" s="4" t="s">
        <v>382</v>
      </c>
      <c r="B293" s="1" t="s">
        <v>372</v>
      </c>
      <c r="C293" s="1"/>
      <c r="D293" s="1"/>
      <c r="E293" s="2">
        <v>2</v>
      </c>
      <c r="F293" s="22" t="s">
        <v>388</v>
      </c>
      <c r="G293" s="35"/>
      <c r="H293" s="2"/>
    </row>
    <row r="294" spans="1:8">
      <c r="A294" s="4" t="s">
        <v>399</v>
      </c>
      <c r="B294" s="4" t="s">
        <v>180</v>
      </c>
      <c r="C294" s="4"/>
      <c r="D294" s="4"/>
      <c r="E294" s="5">
        <v>1</v>
      </c>
      <c r="F294" s="5">
        <v>24202</v>
      </c>
      <c r="G294" s="35"/>
      <c r="H294" s="2"/>
    </row>
    <row r="295" spans="1:8">
      <c r="A295" s="4" t="s">
        <v>400</v>
      </c>
      <c r="B295" s="4" t="s">
        <v>210</v>
      </c>
      <c r="C295" s="4"/>
      <c r="D295" s="4"/>
      <c r="E295" s="5">
        <v>1</v>
      </c>
      <c r="F295" s="2">
        <v>692712</v>
      </c>
      <c r="G295" s="35"/>
      <c r="H295" s="2"/>
    </row>
    <row r="296" spans="1:8">
      <c r="A296" s="4" t="s">
        <v>401</v>
      </c>
      <c r="B296" s="4" t="s">
        <v>180</v>
      </c>
      <c r="C296" s="4"/>
      <c r="D296" s="4"/>
      <c r="E296" s="5">
        <v>1</v>
      </c>
      <c r="F296" s="2">
        <v>24215</v>
      </c>
      <c r="G296" s="35"/>
      <c r="H296" s="2"/>
    </row>
    <row r="297" spans="1:8">
      <c r="A297" s="4" t="s">
        <v>402</v>
      </c>
      <c r="B297" s="4" t="s">
        <v>180</v>
      </c>
      <c r="C297" s="4"/>
      <c r="D297" s="4"/>
      <c r="E297" s="5">
        <v>1</v>
      </c>
      <c r="F297" s="2">
        <v>20911</v>
      </c>
      <c r="G297" s="35"/>
      <c r="H297" s="2"/>
    </row>
    <row r="298" spans="1:8">
      <c r="A298" s="4" t="s">
        <v>403</v>
      </c>
      <c r="B298" s="4" t="s">
        <v>180</v>
      </c>
      <c r="C298" s="4"/>
      <c r="D298" s="4"/>
      <c r="E298" s="5">
        <v>1</v>
      </c>
      <c r="F298" s="2">
        <v>24586</v>
      </c>
      <c r="G298" s="35"/>
      <c r="H298" s="2"/>
    </row>
    <row r="299" spans="1:8">
      <c r="A299" s="4" t="s">
        <v>404</v>
      </c>
      <c r="B299" s="4" t="s">
        <v>180</v>
      </c>
      <c r="C299" s="4"/>
      <c r="D299" s="4"/>
      <c r="E299" s="5">
        <v>1</v>
      </c>
      <c r="F299" s="2">
        <v>20742</v>
      </c>
      <c r="G299" s="35"/>
      <c r="H299" s="2"/>
    </row>
    <row r="300" spans="1:8">
      <c r="A300" s="4" t="s">
        <v>405</v>
      </c>
      <c r="B300" s="4" t="s">
        <v>180</v>
      </c>
      <c r="C300" s="4"/>
      <c r="D300" s="4"/>
      <c r="E300" s="5">
        <v>1</v>
      </c>
      <c r="F300" s="2">
        <v>20724</v>
      </c>
      <c r="G300" s="35"/>
      <c r="H300" s="2"/>
    </row>
    <row r="301" spans="1:8">
      <c r="A301" s="4" t="s">
        <v>406</v>
      </c>
      <c r="B301" s="4" t="s">
        <v>180</v>
      </c>
      <c r="C301" s="4"/>
      <c r="D301" s="4"/>
      <c r="E301" s="5">
        <v>1</v>
      </c>
      <c r="F301" s="2">
        <v>26533</v>
      </c>
      <c r="G301" s="35"/>
      <c r="H301" s="2"/>
    </row>
    <row r="302" spans="1:8">
      <c r="A302" s="4" t="s">
        <v>407</v>
      </c>
      <c r="B302" s="4" t="s">
        <v>180</v>
      </c>
      <c r="C302" s="4"/>
      <c r="D302" s="4"/>
      <c r="E302" s="5">
        <v>2</v>
      </c>
      <c r="F302" s="2">
        <v>24618</v>
      </c>
      <c r="G302" s="35"/>
      <c r="H302" s="2"/>
    </row>
    <row r="303" spans="1:8">
      <c r="A303" s="4" t="s">
        <v>408</v>
      </c>
      <c r="B303" s="4" t="s">
        <v>198</v>
      </c>
      <c r="C303" s="4"/>
      <c r="D303" s="4"/>
      <c r="E303" s="2">
        <v>1</v>
      </c>
      <c r="F303" s="22" t="s">
        <v>409</v>
      </c>
      <c r="G303" s="35"/>
      <c r="H303" s="2"/>
    </row>
    <row r="304" spans="1:8">
      <c r="A304" s="4" t="s">
        <v>410</v>
      </c>
      <c r="B304" s="4" t="s">
        <v>411</v>
      </c>
      <c r="C304" s="4"/>
      <c r="D304" s="4"/>
      <c r="E304" s="2">
        <v>1</v>
      </c>
      <c r="F304" s="22" t="s">
        <v>412</v>
      </c>
      <c r="G304" s="35"/>
      <c r="H304" s="2"/>
    </row>
    <row r="305" spans="1:8">
      <c r="A305" s="4" t="s">
        <v>413</v>
      </c>
      <c r="B305" s="4" t="s">
        <v>198</v>
      </c>
      <c r="C305" s="4"/>
      <c r="D305" s="4"/>
      <c r="E305" s="2">
        <v>1</v>
      </c>
      <c r="F305" s="22"/>
      <c r="G305" s="35"/>
      <c r="H305" s="2"/>
    </row>
    <row r="306" spans="1:8">
      <c r="A306" s="4" t="s">
        <v>414</v>
      </c>
      <c r="B306" s="4" t="s">
        <v>180</v>
      </c>
      <c r="C306" s="4"/>
      <c r="D306" s="4"/>
      <c r="E306" s="2">
        <v>1</v>
      </c>
      <c r="F306" s="22" t="s">
        <v>415</v>
      </c>
      <c r="G306" s="35"/>
      <c r="H306" s="2"/>
    </row>
    <row r="307" spans="1:8">
      <c r="A307" s="4" t="s">
        <v>416</v>
      </c>
      <c r="B307" s="4" t="s">
        <v>180</v>
      </c>
      <c r="C307" s="4"/>
      <c r="D307" s="4"/>
      <c r="E307" s="2">
        <v>1</v>
      </c>
      <c r="F307" s="22">
        <v>20908</v>
      </c>
      <c r="G307" s="35"/>
      <c r="H307" s="2"/>
    </row>
    <row r="308" spans="1:8">
      <c r="A308" s="4" t="s">
        <v>417</v>
      </c>
      <c r="B308" s="4" t="s">
        <v>198</v>
      </c>
      <c r="C308" s="4"/>
      <c r="D308" s="4"/>
      <c r="E308" s="2">
        <v>1</v>
      </c>
      <c r="F308" s="22" t="s">
        <v>418</v>
      </c>
      <c r="G308" s="35"/>
      <c r="H308" s="2"/>
    </row>
    <row r="309" spans="1:8">
      <c r="A309" s="4" t="s">
        <v>419</v>
      </c>
      <c r="B309" s="4" t="s">
        <v>180</v>
      </c>
      <c r="C309" s="4"/>
      <c r="D309" s="4"/>
      <c r="E309" s="2">
        <v>1</v>
      </c>
      <c r="F309" s="22">
        <v>26946</v>
      </c>
      <c r="G309" s="35"/>
      <c r="H309" s="2"/>
    </row>
    <row r="310" spans="1:8">
      <c r="A310" s="4" t="s">
        <v>420</v>
      </c>
      <c r="B310" s="4" t="s">
        <v>421</v>
      </c>
      <c r="C310" s="4"/>
      <c r="D310" s="4"/>
      <c r="E310" s="2">
        <v>1</v>
      </c>
      <c r="F310" s="22">
        <v>840764</v>
      </c>
      <c r="G310" s="35"/>
      <c r="H310" s="2"/>
    </row>
    <row r="311" spans="1:8" ht="15.75">
      <c r="A311" s="19" t="s">
        <v>422</v>
      </c>
      <c r="B311" s="4" t="s">
        <v>423</v>
      </c>
      <c r="C311" s="4"/>
      <c r="D311" s="4"/>
      <c r="E311" s="2">
        <v>1</v>
      </c>
      <c r="F311" s="22" t="s">
        <v>424</v>
      </c>
      <c r="G311" s="35"/>
      <c r="H311" s="2"/>
    </row>
    <row r="312" spans="1:8">
      <c r="A312" s="4" t="s">
        <v>425</v>
      </c>
      <c r="B312" s="4" t="s">
        <v>180</v>
      </c>
      <c r="C312" s="4"/>
      <c r="D312" s="4"/>
      <c r="E312" s="2">
        <v>1</v>
      </c>
      <c r="F312" s="22" t="s">
        <v>426</v>
      </c>
      <c r="G312" s="35"/>
      <c r="H312" s="2"/>
    </row>
    <row r="313" spans="1:8">
      <c r="A313" s="4" t="s">
        <v>427</v>
      </c>
      <c r="B313" s="4" t="s">
        <v>428</v>
      </c>
      <c r="C313" s="4"/>
      <c r="D313" s="4"/>
      <c r="E313" s="2">
        <v>1</v>
      </c>
      <c r="F313" s="22">
        <v>532077</v>
      </c>
      <c r="G313" s="35"/>
      <c r="H313" s="2"/>
    </row>
    <row r="314" spans="1:8">
      <c r="A314" s="4" t="s">
        <v>429</v>
      </c>
      <c r="B314" s="1"/>
      <c r="C314" s="1"/>
      <c r="D314" s="1"/>
      <c r="E314" s="2">
        <v>1</v>
      </c>
      <c r="F314" s="22" t="s">
        <v>430</v>
      </c>
      <c r="G314" s="35"/>
      <c r="H314" s="2"/>
    </row>
    <row r="315" spans="1:8">
      <c r="A315" s="4" t="s">
        <v>431</v>
      </c>
      <c r="B315" s="1" t="s">
        <v>63</v>
      </c>
      <c r="C315" s="1"/>
      <c r="D315" s="1"/>
      <c r="E315" s="2">
        <v>5</v>
      </c>
      <c r="F315" s="22">
        <v>935067</v>
      </c>
      <c r="G315" s="35"/>
      <c r="H315" s="2"/>
    </row>
    <row r="316" spans="1:8">
      <c r="A316" s="4" t="s">
        <v>432</v>
      </c>
      <c r="B316" s="1" t="s">
        <v>433</v>
      </c>
      <c r="C316" s="1"/>
      <c r="D316" s="1"/>
      <c r="E316" s="2">
        <v>2</v>
      </c>
      <c r="F316" s="22">
        <v>31370</v>
      </c>
      <c r="G316" s="35"/>
      <c r="H316" s="2"/>
    </row>
    <row r="317" spans="1:8">
      <c r="A317" s="4" t="s">
        <v>434</v>
      </c>
      <c r="B317" s="1" t="s">
        <v>435</v>
      </c>
      <c r="C317" s="1"/>
      <c r="D317" s="1"/>
      <c r="E317" s="2">
        <v>1</v>
      </c>
      <c r="F317" s="22" t="s">
        <v>436</v>
      </c>
      <c r="G317" s="35"/>
      <c r="H317" s="2"/>
    </row>
    <row r="318" spans="1:8">
      <c r="A318" s="4" t="s">
        <v>437</v>
      </c>
      <c r="B318" s="1" t="s">
        <v>438</v>
      </c>
      <c r="C318" s="1"/>
      <c r="D318" s="1"/>
      <c r="E318" s="2">
        <v>27</v>
      </c>
      <c r="F318" s="22">
        <v>70000900</v>
      </c>
      <c r="G318" s="35"/>
      <c r="H318" s="2"/>
    </row>
    <row r="319" spans="1:8">
      <c r="A319" s="7" t="s">
        <v>439</v>
      </c>
      <c r="B319" s="1" t="s">
        <v>440</v>
      </c>
      <c r="C319" s="1"/>
      <c r="D319" s="1"/>
      <c r="E319" s="2">
        <v>5</v>
      </c>
      <c r="F319" s="22">
        <v>11811</v>
      </c>
      <c r="G319" s="35"/>
      <c r="H319" s="2"/>
    </row>
    <row r="320" spans="1:8">
      <c r="A320" s="10" t="s">
        <v>147</v>
      </c>
      <c r="B320" s="1" t="s">
        <v>468</v>
      </c>
      <c r="C320" s="1"/>
      <c r="D320" s="1"/>
      <c r="E320" s="2">
        <v>2</v>
      </c>
      <c r="F320" s="22">
        <v>86101</v>
      </c>
      <c r="G320" s="35"/>
      <c r="H320" s="2"/>
    </row>
    <row r="321" spans="1:8">
      <c r="A321" s="10" t="s">
        <v>441</v>
      </c>
      <c r="B321" s="1" t="s">
        <v>468</v>
      </c>
      <c r="C321" s="1"/>
      <c r="D321" s="1"/>
      <c r="E321" s="2">
        <v>2</v>
      </c>
      <c r="F321" s="22">
        <v>86147</v>
      </c>
      <c r="G321" s="35"/>
      <c r="H321" s="2"/>
    </row>
    <row r="322" spans="1:8">
      <c r="A322" s="4" t="s">
        <v>442</v>
      </c>
      <c r="B322" s="1" t="s">
        <v>440</v>
      </c>
      <c r="C322" s="1"/>
      <c r="D322" s="1"/>
      <c r="E322" s="2">
        <v>10</v>
      </c>
      <c r="F322" s="22">
        <v>11524</v>
      </c>
      <c r="G322" s="35"/>
      <c r="H322" s="2"/>
    </row>
    <row r="323" spans="1:8">
      <c r="A323" s="4" t="s">
        <v>443</v>
      </c>
      <c r="B323" s="1" t="s">
        <v>440</v>
      </c>
      <c r="C323" s="1"/>
      <c r="D323" s="1"/>
      <c r="E323" s="2">
        <v>5</v>
      </c>
      <c r="F323" s="22">
        <v>11821</v>
      </c>
      <c r="G323" s="35"/>
      <c r="H323" s="2"/>
    </row>
    <row r="324" spans="1:8">
      <c r="A324" s="4" t="s">
        <v>444</v>
      </c>
      <c r="B324" s="1" t="s">
        <v>101</v>
      </c>
      <c r="C324" s="1"/>
      <c r="D324" s="1"/>
      <c r="E324" s="2">
        <v>2</v>
      </c>
      <c r="F324" s="22"/>
      <c r="G324" s="35"/>
      <c r="H324" s="2"/>
    </row>
    <row r="325" spans="1:8">
      <c r="A325" s="4" t="s">
        <v>445</v>
      </c>
      <c r="B325" s="4" t="s">
        <v>468</v>
      </c>
      <c r="C325" s="4"/>
      <c r="D325" s="4"/>
      <c r="E325" s="5">
        <v>3</v>
      </c>
      <c r="F325" s="24">
        <v>77142</v>
      </c>
      <c r="G325" s="35"/>
      <c r="H325" s="2"/>
    </row>
    <row r="326" spans="1:8">
      <c r="A326" s="4" t="s">
        <v>446</v>
      </c>
      <c r="B326" s="4" t="s">
        <v>468</v>
      </c>
      <c r="C326" s="4"/>
      <c r="D326" s="4"/>
      <c r="E326" s="5">
        <v>1</v>
      </c>
      <c r="F326" s="24">
        <v>86021</v>
      </c>
      <c r="G326" s="35"/>
      <c r="H326" s="2"/>
    </row>
    <row r="327" spans="1:8">
      <c r="A327" s="4" t="s">
        <v>174</v>
      </c>
      <c r="B327" s="4" t="s">
        <v>468</v>
      </c>
      <c r="C327" s="4"/>
      <c r="D327" s="4"/>
      <c r="E327" s="5">
        <v>6</v>
      </c>
      <c r="F327" s="22"/>
      <c r="G327" s="35"/>
      <c r="H327" s="2"/>
    </row>
    <row r="328" spans="1:8">
      <c r="A328" s="4" t="s">
        <v>454</v>
      </c>
      <c r="B328" s="4" t="s">
        <v>440</v>
      </c>
      <c r="C328" s="4"/>
      <c r="D328" s="4"/>
      <c r="E328" s="5">
        <v>3</v>
      </c>
      <c r="F328" s="22">
        <v>48008</v>
      </c>
      <c r="G328" s="35"/>
      <c r="H328" s="2"/>
    </row>
    <row r="329" spans="1:8">
      <c r="A329" s="4" t="s">
        <v>447</v>
      </c>
      <c r="B329" s="4" t="s">
        <v>229</v>
      </c>
      <c r="C329" s="4"/>
      <c r="D329" s="4"/>
      <c r="E329" s="5">
        <v>1</v>
      </c>
      <c r="F329" s="22">
        <v>63201</v>
      </c>
      <c r="G329" s="35"/>
      <c r="H329" s="2"/>
    </row>
    <row r="330" spans="1:8">
      <c r="A330" s="4" t="s">
        <v>448</v>
      </c>
      <c r="B330" s="4" t="s">
        <v>229</v>
      </c>
      <c r="C330" s="4"/>
      <c r="D330" s="4"/>
      <c r="E330" s="5">
        <v>3</v>
      </c>
      <c r="F330" s="22">
        <v>63202</v>
      </c>
      <c r="G330" s="35"/>
      <c r="H330" s="2"/>
    </row>
    <row r="331" spans="1:8">
      <c r="A331" s="4" t="s">
        <v>449</v>
      </c>
      <c r="B331" s="4" t="s">
        <v>229</v>
      </c>
      <c r="C331" s="4"/>
      <c r="D331" s="4"/>
      <c r="E331" s="5">
        <v>5</v>
      </c>
      <c r="F331" s="22">
        <v>63916</v>
      </c>
      <c r="G331" s="35"/>
      <c r="H331" s="2"/>
    </row>
    <row r="332" spans="1:8">
      <c r="A332" s="4" t="s">
        <v>450</v>
      </c>
      <c r="B332" s="4" t="s">
        <v>229</v>
      </c>
      <c r="C332" s="4"/>
      <c r="D332" s="4"/>
      <c r="E332" s="5">
        <v>8</v>
      </c>
      <c r="F332" s="22">
        <v>63231</v>
      </c>
      <c r="G332" s="35"/>
      <c r="H332" s="2"/>
    </row>
    <row r="333" spans="1:8">
      <c r="A333" s="4" t="s">
        <v>451</v>
      </c>
      <c r="B333" s="4" t="s">
        <v>468</v>
      </c>
      <c r="C333" s="4"/>
      <c r="D333" s="4"/>
      <c r="E333" s="5">
        <v>5</v>
      </c>
      <c r="F333" s="22">
        <v>78802</v>
      </c>
      <c r="G333" s="35"/>
      <c r="H333" s="2"/>
    </row>
    <row r="334" spans="1:8">
      <c r="A334" s="4" t="s">
        <v>452</v>
      </c>
      <c r="B334" s="4" t="s">
        <v>468</v>
      </c>
      <c r="C334" s="4"/>
      <c r="D334" s="4"/>
      <c r="E334" s="5">
        <v>1</v>
      </c>
      <c r="F334" s="22">
        <v>86155</v>
      </c>
      <c r="G334" s="35"/>
      <c r="H334" s="2"/>
    </row>
    <row r="335" spans="1:8">
      <c r="A335" s="10" t="s">
        <v>453</v>
      </c>
      <c r="B335" s="1" t="s">
        <v>468</v>
      </c>
      <c r="C335" s="1"/>
      <c r="D335" s="1"/>
      <c r="E335" s="2">
        <v>1</v>
      </c>
      <c r="F335" s="22">
        <v>86042</v>
      </c>
      <c r="G335" s="35"/>
      <c r="H335" s="2"/>
    </row>
    <row r="336" spans="1:8">
      <c r="A336" s="10" t="s">
        <v>454</v>
      </c>
      <c r="B336" s="1" t="s">
        <v>440</v>
      </c>
      <c r="C336" s="1"/>
      <c r="D336" s="1"/>
      <c r="E336" s="2">
        <v>4</v>
      </c>
      <c r="F336" s="22">
        <v>48007</v>
      </c>
      <c r="G336" s="35"/>
      <c r="H336" s="2"/>
    </row>
    <row r="337" spans="1:8">
      <c r="A337" s="10" t="s">
        <v>455</v>
      </c>
      <c r="B337" s="1" t="s">
        <v>106</v>
      </c>
      <c r="C337" s="1"/>
      <c r="D337" s="1"/>
      <c r="E337" s="2">
        <v>2</v>
      </c>
      <c r="F337" s="22" t="s">
        <v>456</v>
      </c>
      <c r="G337" s="35"/>
      <c r="H337" s="2"/>
    </row>
    <row r="338" spans="1:8">
      <c r="A338" s="10" t="s">
        <v>446</v>
      </c>
      <c r="B338" s="1" t="s">
        <v>468</v>
      </c>
      <c r="C338" s="1"/>
      <c r="D338" s="1"/>
      <c r="E338" s="2">
        <v>1</v>
      </c>
      <c r="F338" s="22">
        <v>86021</v>
      </c>
      <c r="G338" s="35"/>
      <c r="H338" s="2"/>
    </row>
    <row r="339" spans="1:8">
      <c r="A339" s="10" t="s">
        <v>457</v>
      </c>
      <c r="B339" s="1" t="s">
        <v>106</v>
      </c>
      <c r="C339" s="1"/>
      <c r="D339" s="1"/>
      <c r="E339" s="2">
        <v>2</v>
      </c>
      <c r="F339" s="22" t="s">
        <v>458</v>
      </c>
      <c r="G339" s="35"/>
      <c r="H339" s="2"/>
    </row>
    <row r="340" spans="1:8">
      <c r="A340" s="4" t="s">
        <v>459</v>
      </c>
      <c r="B340" s="4" t="s">
        <v>440</v>
      </c>
      <c r="C340" s="4"/>
      <c r="D340" s="4"/>
      <c r="E340" s="2">
        <v>2</v>
      </c>
      <c r="F340" s="22">
        <v>11524</v>
      </c>
      <c r="G340" s="35"/>
      <c r="H340" s="2"/>
    </row>
    <row r="341" spans="1:8">
      <c r="A341" s="4" t="s">
        <v>460</v>
      </c>
      <c r="B341" s="4" t="s">
        <v>440</v>
      </c>
      <c r="C341" s="4"/>
      <c r="D341" s="4"/>
      <c r="E341" s="2">
        <v>11</v>
      </c>
      <c r="F341" s="22">
        <v>11523</v>
      </c>
      <c r="G341" s="35"/>
      <c r="H341" s="2"/>
    </row>
    <row r="342" spans="1:8">
      <c r="A342" s="4" t="s">
        <v>461</v>
      </c>
      <c r="B342" s="4" t="s">
        <v>440</v>
      </c>
      <c r="C342" s="4"/>
      <c r="D342" s="4"/>
      <c r="E342" s="2">
        <v>2</v>
      </c>
      <c r="F342" s="22">
        <v>16242</v>
      </c>
      <c r="G342" s="35"/>
      <c r="H342" s="2"/>
    </row>
    <row r="343" spans="1:8">
      <c r="A343" s="4" t="s">
        <v>462</v>
      </c>
      <c r="B343" s="4" t="s">
        <v>440</v>
      </c>
      <c r="C343" s="4"/>
      <c r="D343" s="4"/>
      <c r="E343" s="2">
        <v>1</v>
      </c>
      <c r="F343" s="22">
        <v>16241</v>
      </c>
      <c r="G343" s="35"/>
      <c r="H343" s="2"/>
    </row>
    <row r="344" spans="1:8">
      <c r="A344" s="4" t="s">
        <v>463</v>
      </c>
      <c r="B344" s="4" t="s">
        <v>440</v>
      </c>
      <c r="C344" s="4"/>
      <c r="D344" s="4"/>
      <c r="E344" s="20">
        <v>4</v>
      </c>
      <c r="F344" s="22">
        <v>11522</v>
      </c>
      <c r="G344" s="35"/>
      <c r="H344" s="2"/>
    </row>
    <row r="345" spans="1:8">
      <c r="A345" s="4" t="s">
        <v>464</v>
      </c>
      <c r="B345" s="4" t="s">
        <v>440</v>
      </c>
      <c r="C345" s="4"/>
      <c r="D345" s="4"/>
      <c r="E345" s="5">
        <v>3</v>
      </c>
      <c r="F345" s="24">
        <v>11525</v>
      </c>
      <c r="G345" s="35"/>
      <c r="H345" s="2"/>
    </row>
    <row r="346" spans="1:8">
      <c r="A346" s="4" t="s">
        <v>465</v>
      </c>
      <c r="B346" s="4" t="s">
        <v>440</v>
      </c>
      <c r="C346" s="4"/>
      <c r="D346" s="4"/>
      <c r="E346" s="5">
        <v>4</v>
      </c>
      <c r="F346" s="24">
        <v>11504</v>
      </c>
      <c r="G346" s="35"/>
      <c r="H346" s="2"/>
    </row>
    <row r="347" spans="1:8">
      <c r="A347" s="4" t="s">
        <v>466</v>
      </c>
      <c r="B347" s="4" t="s">
        <v>440</v>
      </c>
      <c r="C347" s="4"/>
      <c r="D347" s="4"/>
      <c r="E347" s="5">
        <v>1</v>
      </c>
      <c r="F347" s="24">
        <v>11814</v>
      </c>
      <c r="G347" s="35"/>
      <c r="H347" s="2"/>
    </row>
    <row r="348" spans="1:8">
      <c r="A348" s="4" t="s">
        <v>467</v>
      </c>
      <c r="B348" s="4" t="s">
        <v>468</v>
      </c>
      <c r="C348" s="4"/>
      <c r="D348" s="4"/>
      <c r="E348" s="5">
        <v>1</v>
      </c>
      <c r="F348" s="5">
        <v>67345</v>
      </c>
      <c r="G348" s="35"/>
      <c r="H348" s="2"/>
    </row>
    <row r="349" spans="1:8">
      <c r="A349" s="4" t="s">
        <v>471</v>
      </c>
      <c r="B349" s="4" t="s">
        <v>469</v>
      </c>
      <c r="C349" s="4"/>
      <c r="D349" s="4"/>
      <c r="E349" s="5">
        <v>1</v>
      </c>
      <c r="F349" s="2" t="s">
        <v>470</v>
      </c>
      <c r="G349" s="35"/>
      <c r="H349" s="2"/>
    </row>
    <row r="350" spans="1:8">
      <c r="A350" s="4" t="s">
        <v>472</v>
      </c>
      <c r="B350" s="4" t="s">
        <v>468</v>
      </c>
      <c r="C350" s="4"/>
      <c r="D350" s="4"/>
      <c r="E350" s="5">
        <v>1</v>
      </c>
      <c r="F350" s="2">
        <v>2009222</v>
      </c>
      <c r="G350" s="35"/>
      <c r="H350" s="2"/>
    </row>
    <row r="351" spans="1:8">
      <c r="A351" s="4" t="s">
        <v>473</v>
      </c>
      <c r="B351" s="4" t="s">
        <v>474</v>
      </c>
      <c r="C351" s="4"/>
      <c r="D351" s="4"/>
      <c r="E351" s="5">
        <v>8</v>
      </c>
      <c r="F351" s="2">
        <v>60742</v>
      </c>
      <c r="G351" s="35"/>
      <c r="H351" s="2"/>
    </row>
    <row r="352" spans="1:8">
      <c r="A352" s="4" t="s">
        <v>475</v>
      </c>
      <c r="B352" s="4" t="s">
        <v>321</v>
      </c>
      <c r="C352" s="4"/>
      <c r="D352" s="4"/>
      <c r="E352" s="2">
        <v>1</v>
      </c>
      <c r="F352" s="2">
        <v>799224</v>
      </c>
      <c r="G352" s="35"/>
      <c r="H352" s="2"/>
    </row>
    <row r="353" spans="1:8">
      <c r="A353" s="1" t="s">
        <v>476</v>
      </c>
      <c r="B353" s="1" t="s">
        <v>63</v>
      </c>
      <c r="C353" s="1"/>
      <c r="D353" s="1"/>
      <c r="E353" s="2">
        <v>2</v>
      </c>
      <c r="F353" s="2">
        <v>180149</v>
      </c>
      <c r="G353" s="35"/>
      <c r="H353" s="2"/>
    </row>
    <row r="354" spans="1:8">
      <c r="A354" s="1" t="s">
        <v>477</v>
      </c>
      <c r="B354" s="1" t="s">
        <v>325</v>
      </c>
      <c r="C354" s="1"/>
      <c r="D354" s="1"/>
      <c r="E354" s="2">
        <v>4</v>
      </c>
      <c r="F354" s="2">
        <v>35915500</v>
      </c>
      <c r="G354" s="35">
        <v>6981155</v>
      </c>
      <c r="H354" s="2"/>
    </row>
    <row r="355" spans="1:8">
      <c r="A355" s="1" t="s">
        <v>478</v>
      </c>
      <c r="B355" s="1" t="s">
        <v>63</v>
      </c>
      <c r="C355" s="1"/>
      <c r="D355" s="1"/>
      <c r="E355" s="2">
        <v>8</v>
      </c>
      <c r="F355" s="2">
        <v>231003</v>
      </c>
      <c r="G355" s="35">
        <v>6940539</v>
      </c>
      <c r="H355" s="2"/>
    </row>
    <row r="356" spans="1:8">
      <c r="A356" s="3" t="s">
        <v>479</v>
      </c>
      <c r="B356" s="2" t="s">
        <v>63</v>
      </c>
      <c r="C356" s="2"/>
      <c r="D356" s="2"/>
      <c r="E356" s="2">
        <v>1</v>
      </c>
      <c r="F356" s="2">
        <v>231006</v>
      </c>
      <c r="G356" s="35">
        <v>6940521</v>
      </c>
      <c r="H356" s="2"/>
    </row>
    <row r="357" spans="1:8">
      <c r="A357" s="11" t="s">
        <v>480</v>
      </c>
      <c r="B357" s="5" t="s">
        <v>63</v>
      </c>
      <c r="C357" s="5"/>
      <c r="D357" s="5"/>
      <c r="E357" s="2">
        <v>4</v>
      </c>
      <c r="F357" s="2">
        <v>231002</v>
      </c>
      <c r="G357" s="35">
        <v>6940538</v>
      </c>
      <c r="H357" s="2"/>
    </row>
    <row r="358" spans="1:8">
      <c r="A358" s="11" t="s">
        <v>481</v>
      </c>
      <c r="B358" s="5" t="s">
        <v>183</v>
      </c>
      <c r="C358" s="5"/>
      <c r="D358" s="5"/>
      <c r="E358" s="5">
        <v>3</v>
      </c>
      <c r="F358" s="2" t="s">
        <v>482</v>
      </c>
      <c r="G358" s="35">
        <v>6940524</v>
      </c>
      <c r="H358" s="2"/>
    </row>
    <row r="359" spans="1:8">
      <c r="A359" s="11" t="s">
        <v>483</v>
      </c>
      <c r="B359" s="2"/>
      <c r="C359" s="2"/>
      <c r="D359" s="2"/>
      <c r="E359" s="5">
        <v>2</v>
      </c>
      <c r="F359" s="2">
        <v>1022892</v>
      </c>
      <c r="G359" s="35"/>
      <c r="H359" s="2"/>
    </row>
    <row r="360" spans="1:8">
      <c r="A360" s="3" t="s">
        <v>484</v>
      </c>
      <c r="B360" s="2"/>
      <c r="C360" s="2"/>
      <c r="D360" s="2"/>
      <c r="E360" s="5">
        <v>4</v>
      </c>
      <c r="F360" s="2">
        <v>1023227</v>
      </c>
      <c r="G360" s="35"/>
      <c r="H360" s="2"/>
    </row>
    <row r="361" spans="1:8">
      <c r="A361" s="3" t="s">
        <v>485</v>
      </c>
      <c r="B361" s="2" t="s">
        <v>468</v>
      </c>
      <c r="C361" s="2"/>
      <c r="D361" s="2"/>
      <c r="E361" s="5">
        <v>3</v>
      </c>
      <c r="F361" s="2"/>
      <c r="G361" s="35"/>
      <c r="H361" s="2"/>
    </row>
    <row r="362" spans="1:8">
      <c r="A362" s="3" t="s">
        <v>486</v>
      </c>
      <c r="B362" s="2" t="s">
        <v>318</v>
      </c>
      <c r="C362" s="2"/>
      <c r="D362" s="2"/>
      <c r="E362" s="5">
        <v>1</v>
      </c>
      <c r="F362" s="2">
        <v>80291</v>
      </c>
      <c r="G362" s="35">
        <v>6902650</v>
      </c>
      <c r="H362" s="2"/>
    </row>
    <row r="363" spans="1:8">
      <c r="A363" s="3" t="s">
        <v>487</v>
      </c>
      <c r="B363" s="2"/>
      <c r="C363" s="2"/>
      <c r="D363" s="2"/>
      <c r="E363" s="5">
        <v>6</v>
      </c>
      <c r="F363" s="2">
        <v>601806</v>
      </c>
      <c r="G363" s="35"/>
      <c r="H363" s="2"/>
    </row>
    <row r="364" spans="1:8">
      <c r="A364" s="3" t="s">
        <v>488</v>
      </c>
      <c r="B364" s="2" t="s">
        <v>321</v>
      </c>
      <c r="C364" s="2"/>
      <c r="D364" s="2"/>
      <c r="E364" s="5">
        <v>1</v>
      </c>
      <c r="F364" s="2">
        <v>190166</v>
      </c>
      <c r="G364" s="35"/>
      <c r="H364" s="2"/>
    </row>
    <row r="365" spans="1:8">
      <c r="A365" s="3" t="s">
        <v>489</v>
      </c>
      <c r="B365" s="2" t="s">
        <v>490</v>
      </c>
      <c r="C365" s="2"/>
      <c r="D365" s="2"/>
      <c r="E365" s="5">
        <f>2*1250</f>
        <v>2500</v>
      </c>
      <c r="F365" s="2" t="s">
        <v>491</v>
      </c>
      <c r="G365" s="35"/>
      <c r="H365" s="2"/>
    </row>
    <row r="366" spans="1:8">
      <c r="A366" s="3" t="s">
        <v>489</v>
      </c>
      <c r="B366" s="2" t="s">
        <v>490</v>
      </c>
      <c r="C366" s="2"/>
      <c r="D366" s="2"/>
      <c r="E366" s="5">
        <f>2*700</f>
        <v>1400</v>
      </c>
      <c r="F366" s="2" t="s">
        <v>492</v>
      </c>
      <c r="G366" s="35"/>
      <c r="H366" s="2"/>
    </row>
    <row r="367" spans="1:8">
      <c r="A367" s="11" t="s">
        <v>508</v>
      </c>
      <c r="B367" s="5" t="s">
        <v>506</v>
      </c>
      <c r="C367" s="5"/>
      <c r="D367" s="5"/>
      <c r="E367" s="5">
        <v>2</v>
      </c>
      <c r="F367" s="2" t="s">
        <v>507</v>
      </c>
      <c r="G367" s="35"/>
      <c r="H367" s="2"/>
    </row>
    <row r="368" spans="1:8">
      <c r="A368" s="11" t="s">
        <v>509</v>
      </c>
      <c r="B368" s="5" t="s">
        <v>510</v>
      </c>
      <c r="C368" s="5"/>
      <c r="D368" s="5"/>
      <c r="E368" s="5">
        <v>1</v>
      </c>
      <c r="F368" s="5" t="s">
        <v>511</v>
      </c>
      <c r="G368" s="35"/>
      <c r="H368" s="2"/>
    </row>
    <row r="369" spans="1:8">
      <c r="A369" s="11" t="s">
        <v>512</v>
      </c>
      <c r="B369" s="5" t="s">
        <v>321</v>
      </c>
      <c r="C369" s="5"/>
      <c r="D369" s="5"/>
      <c r="E369" s="5">
        <v>1</v>
      </c>
      <c r="F369" s="2">
        <v>471012</v>
      </c>
      <c r="G369" s="35"/>
      <c r="H369" s="2"/>
    </row>
    <row r="370" spans="1:8">
      <c r="A370" s="11" t="s">
        <v>513</v>
      </c>
      <c r="B370" s="5" t="s">
        <v>315</v>
      </c>
      <c r="C370" s="5"/>
      <c r="D370" s="5"/>
      <c r="E370" s="5">
        <v>250</v>
      </c>
      <c r="F370" s="1"/>
      <c r="G370" s="38"/>
    </row>
    <row r="371" spans="1:8">
      <c r="A371" s="32" t="s">
        <v>514</v>
      </c>
      <c r="B371" s="27"/>
      <c r="C371" s="27"/>
      <c r="D371" s="27"/>
      <c r="E371" s="28">
        <v>100</v>
      </c>
      <c r="F371" s="27" t="s">
        <v>515</v>
      </c>
      <c r="G371" s="39"/>
      <c r="H371" s="27"/>
    </row>
    <row r="372" spans="1:8">
      <c r="A372" s="11" t="s">
        <v>516</v>
      </c>
      <c r="B372" s="1"/>
      <c r="C372" s="1"/>
      <c r="D372" s="1"/>
      <c r="E372" s="1"/>
      <c r="F372" s="1"/>
      <c r="G372" s="38"/>
    </row>
    <row r="373" spans="1:8">
      <c r="A373" s="11" t="s">
        <v>544</v>
      </c>
      <c r="B373" s="1"/>
      <c r="C373" s="1"/>
      <c r="D373" s="1"/>
      <c r="E373" s="1">
        <f>171+200+100</f>
        <v>471</v>
      </c>
      <c r="F373" s="1"/>
      <c r="G373" s="38"/>
    </row>
    <row r="374" spans="1:8">
      <c r="A374" s="11" t="s">
        <v>517</v>
      </c>
      <c r="B374" s="1"/>
      <c r="C374" s="1"/>
      <c r="D374" s="1"/>
      <c r="E374" s="5">
        <v>8</v>
      </c>
      <c r="F374" s="1"/>
      <c r="G374" s="38"/>
    </row>
    <row r="375" spans="1:8">
      <c r="A375" s="11" t="s">
        <v>518</v>
      </c>
      <c r="B375" s="1"/>
      <c r="C375" s="1"/>
      <c r="D375" s="1"/>
      <c r="E375" s="5">
        <v>1000</v>
      </c>
      <c r="F375" s="1" t="s">
        <v>519</v>
      </c>
      <c r="G375" s="38"/>
    </row>
    <row r="376" spans="1:8">
      <c r="A376" s="11" t="s">
        <v>520</v>
      </c>
      <c r="B376" s="1" t="s">
        <v>521</v>
      </c>
      <c r="C376" s="1"/>
      <c r="D376" s="1"/>
      <c r="E376" s="1">
        <f>31*2</f>
        <v>62</v>
      </c>
      <c r="F376" s="1">
        <v>274115</v>
      </c>
      <c r="G376" s="38"/>
    </row>
    <row r="377" spans="1:8">
      <c r="A377" s="11" t="s">
        <v>524</v>
      </c>
      <c r="B377" s="1" t="s">
        <v>523</v>
      </c>
      <c r="C377" s="1"/>
      <c r="D377" s="1"/>
      <c r="E377" s="1">
        <v>99</v>
      </c>
      <c r="F377" s="1" t="s">
        <v>522</v>
      </c>
      <c r="G377" s="38"/>
    </row>
    <row r="378" spans="1:8">
      <c r="A378" s="11" t="s">
        <v>524</v>
      </c>
      <c r="B378" s="1" t="s">
        <v>523</v>
      </c>
      <c r="C378" s="1"/>
      <c r="D378" s="1"/>
      <c r="E378" s="1">
        <v>39</v>
      </c>
      <c r="F378" s="1" t="s">
        <v>525</v>
      </c>
      <c r="G378" s="38"/>
    </row>
    <row r="379" spans="1:8">
      <c r="A379" s="11" t="s">
        <v>530</v>
      </c>
      <c r="B379" s="1" t="s">
        <v>526</v>
      </c>
      <c r="C379" s="1"/>
      <c r="D379" s="1"/>
      <c r="E379" s="1">
        <v>100</v>
      </c>
      <c r="F379" s="1" t="s">
        <v>527</v>
      </c>
      <c r="G379" s="38"/>
    </row>
    <row r="380" spans="1:8">
      <c r="A380" s="11" t="s">
        <v>528</v>
      </c>
      <c r="B380" s="4" t="s">
        <v>106</v>
      </c>
      <c r="C380" s="4"/>
      <c r="D380" s="4"/>
      <c r="E380" s="4">
        <v>34</v>
      </c>
      <c r="F380" s="4" t="s">
        <v>529</v>
      </c>
      <c r="G380" s="38"/>
    </row>
    <row r="381" spans="1:8">
      <c r="A381" s="1" t="s">
        <v>531</v>
      </c>
      <c r="B381" s="1" t="s">
        <v>532</v>
      </c>
      <c r="C381" s="1"/>
      <c r="D381" s="1"/>
      <c r="E381" s="1"/>
      <c r="F381" s="1">
        <v>28164121</v>
      </c>
      <c r="G381" s="38"/>
    </row>
    <row r="382" spans="1:8">
      <c r="A382" s="1" t="s">
        <v>533</v>
      </c>
      <c r="B382" s="1" t="s">
        <v>523</v>
      </c>
      <c r="C382" s="1"/>
      <c r="D382" s="1"/>
      <c r="E382" s="13">
        <v>50</v>
      </c>
      <c r="F382" s="1" t="s">
        <v>534</v>
      </c>
      <c r="G382" s="38"/>
    </row>
    <row r="383" spans="1:8">
      <c r="A383" s="1" t="s">
        <v>535</v>
      </c>
      <c r="B383" s="1" t="s">
        <v>342</v>
      </c>
      <c r="C383" s="1"/>
      <c r="D383" s="1"/>
      <c r="E383" s="1">
        <f>40+43</f>
        <v>83</v>
      </c>
      <c r="F383" s="1" t="s">
        <v>536</v>
      </c>
      <c r="G383" s="38"/>
    </row>
    <row r="384" spans="1:8">
      <c r="A384" s="13" t="s">
        <v>537</v>
      </c>
      <c r="B384" s="13" t="s">
        <v>538</v>
      </c>
      <c r="C384" s="13"/>
      <c r="D384" s="13"/>
      <c r="E384" s="13"/>
      <c r="F384" s="13" t="s">
        <v>611</v>
      </c>
      <c r="G384" s="40"/>
      <c r="H384" s="13"/>
    </row>
    <row r="385" spans="1:8">
      <c r="A385" s="13" t="s">
        <v>539</v>
      </c>
      <c r="B385" s="13" t="s">
        <v>523</v>
      </c>
      <c r="C385" s="13"/>
      <c r="D385" s="13"/>
      <c r="E385" s="13">
        <v>49</v>
      </c>
      <c r="F385" s="13">
        <v>11331</v>
      </c>
      <c r="G385" s="40"/>
      <c r="H385" s="13"/>
    </row>
    <row r="386" spans="1:8">
      <c r="A386" s="13" t="s">
        <v>542</v>
      </c>
      <c r="B386" s="13" t="s">
        <v>543</v>
      </c>
      <c r="C386" s="13"/>
      <c r="D386" s="13"/>
      <c r="E386" s="13">
        <v>27</v>
      </c>
      <c r="F386" s="13">
        <v>2341840</v>
      </c>
      <c r="G386" s="40"/>
      <c r="H386" s="13"/>
    </row>
    <row r="387" spans="1:8">
      <c r="A387" s="4" t="s">
        <v>615</v>
      </c>
      <c r="B387" s="1" t="s">
        <v>572</v>
      </c>
      <c r="C387" s="1"/>
      <c r="D387" s="1"/>
      <c r="E387" s="1">
        <f>18+10+(12*2)</f>
        <v>52</v>
      </c>
      <c r="F387" s="1"/>
      <c r="G387" s="38"/>
    </row>
    <row r="388" spans="1:8">
      <c r="A388" s="4" t="s">
        <v>576</v>
      </c>
      <c r="B388" s="4" t="s">
        <v>577</v>
      </c>
      <c r="C388" s="4"/>
      <c r="D388" s="4"/>
      <c r="E388" s="1">
        <f>15+24+11</f>
        <v>50</v>
      </c>
      <c r="F388" s="1"/>
      <c r="G388" s="38"/>
    </row>
    <row r="389" spans="1:8">
      <c r="A389" s="4" t="s">
        <v>578</v>
      </c>
      <c r="B389" s="4" t="s">
        <v>365</v>
      </c>
      <c r="C389" s="4"/>
      <c r="D389" s="4"/>
      <c r="E389" s="1">
        <v>46</v>
      </c>
      <c r="F389" s="1">
        <v>130112</v>
      </c>
      <c r="G389" s="38"/>
    </row>
    <row r="390" spans="1:8">
      <c r="A390" s="4" t="s">
        <v>579</v>
      </c>
      <c r="B390" s="4" t="s">
        <v>580</v>
      </c>
      <c r="C390" s="4"/>
      <c r="D390" s="4"/>
      <c r="E390" s="4">
        <v>5</v>
      </c>
      <c r="F390" s="1"/>
      <c r="G390" s="38"/>
    </row>
    <row r="391" spans="1:8">
      <c r="A391" s="4" t="s">
        <v>581</v>
      </c>
      <c r="B391" s="4" t="s">
        <v>582</v>
      </c>
      <c r="C391" s="4"/>
      <c r="D391" s="4"/>
      <c r="E391" s="4">
        <v>8</v>
      </c>
      <c r="F391" s="1"/>
      <c r="G391" s="38"/>
    </row>
    <row r="392" spans="1:8">
      <c r="A392" s="4" t="s">
        <v>583</v>
      </c>
      <c r="B392" s="1"/>
      <c r="C392" s="1"/>
      <c r="D392" s="1"/>
      <c r="E392" s="4">
        <v>6</v>
      </c>
      <c r="F392" s="1"/>
      <c r="G392" s="38"/>
    </row>
    <row r="393" spans="1:8">
      <c r="A393" s="4" t="s">
        <v>451</v>
      </c>
      <c r="B393" s="4" t="s">
        <v>468</v>
      </c>
      <c r="C393" s="4"/>
      <c r="D393" s="4"/>
      <c r="E393" s="4">
        <v>3</v>
      </c>
      <c r="F393" s="1">
        <v>86091</v>
      </c>
      <c r="G393" s="38"/>
    </row>
    <row r="394" spans="1:8">
      <c r="A394" s="1" t="s">
        <v>585</v>
      </c>
      <c r="B394" s="1" t="s">
        <v>106</v>
      </c>
      <c r="C394" s="1"/>
      <c r="D394" s="1"/>
      <c r="E394" s="1">
        <v>4</v>
      </c>
      <c r="F394" s="1">
        <v>121100</v>
      </c>
      <c r="G394" s="38"/>
    </row>
    <row r="395" spans="1:8">
      <c r="A395" s="1" t="s">
        <v>584</v>
      </c>
      <c r="B395" s="1" t="s">
        <v>198</v>
      </c>
      <c r="C395" s="1"/>
      <c r="D395" s="1"/>
      <c r="E395" s="1">
        <v>1</v>
      </c>
      <c r="F395" s="1"/>
      <c r="G395" s="38"/>
    </row>
    <row r="396" spans="1:8">
      <c r="A396" s="1" t="s">
        <v>451</v>
      </c>
      <c r="B396" s="1" t="s">
        <v>198</v>
      </c>
      <c r="C396" s="1"/>
      <c r="D396" s="1"/>
      <c r="E396" s="1">
        <v>1</v>
      </c>
      <c r="F396" s="1"/>
      <c r="G396" s="38"/>
    </row>
    <row r="397" spans="1:8">
      <c r="A397" s="1" t="s">
        <v>584</v>
      </c>
      <c r="B397" s="1" t="s">
        <v>586</v>
      </c>
      <c r="C397" s="1"/>
      <c r="D397" s="1"/>
      <c r="E397" s="1">
        <v>1</v>
      </c>
      <c r="F397" s="1" t="s">
        <v>587</v>
      </c>
      <c r="G397" s="38"/>
    </row>
    <row r="398" spans="1:8">
      <c r="A398" s="1" t="s">
        <v>588</v>
      </c>
      <c r="B398" s="1" t="s">
        <v>586</v>
      </c>
      <c r="C398" s="1"/>
      <c r="D398" s="1"/>
      <c r="E398" s="1">
        <v>1</v>
      </c>
      <c r="F398" s="1" t="s">
        <v>589</v>
      </c>
      <c r="G398" s="38"/>
    </row>
    <row r="399" spans="1:8">
      <c r="A399" s="1" t="s">
        <v>590</v>
      </c>
      <c r="B399" s="1" t="s">
        <v>586</v>
      </c>
      <c r="C399" s="1"/>
      <c r="D399" s="1"/>
      <c r="E399" s="1">
        <v>2</v>
      </c>
      <c r="F399" s="1" t="s">
        <v>589</v>
      </c>
      <c r="G399" s="38"/>
    </row>
    <row r="400" spans="1:8">
      <c r="A400" s="1" t="s">
        <v>591</v>
      </c>
      <c r="B400" s="1" t="s">
        <v>106</v>
      </c>
      <c r="C400" s="1"/>
      <c r="D400" s="1"/>
      <c r="E400" s="1">
        <v>1</v>
      </c>
      <c r="F400" s="1" t="s">
        <v>587</v>
      </c>
      <c r="G400" s="38"/>
    </row>
    <row r="401" spans="1:7">
      <c r="A401" s="1" t="s">
        <v>590</v>
      </c>
      <c r="B401" s="1" t="s">
        <v>468</v>
      </c>
      <c r="C401" s="1"/>
      <c r="D401" s="1"/>
      <c r="E401" s="1">
        <v>1</v>
      </c>
      <c r="F401" s="1">
        <v>69621</v>
      </c>
      <c r="G401" s="38"/>
    </row>
    <row r="402" spans="1:7">
      <c r="A402" s="4" t="s">
        <v>592</v>
      </c>
      <c r="B402" s="4" t="s">
        <v>198</v>
      </c>
      <c r="C402" s="4"/>
      <c r="D402" s="4"/>
      <c r="E402" s="4">
        <v>2</v>
      </c>
      <c r="F402" s="4" t="s">
        <v>593</v>
      </c>
      <c r="G402" s="38"/>
    </row>
    <row r="403" spans="1:7">
      <c r="A403" s="4" t="s">
        <v>594</v>
      </c>
      <c r="B403" s="4" t="s">
        <v>106</v>
      </c>
      <c r="C403" s="4"/>
      <c r="D403" s="4"/>
      <c r="E403" s="4">
        <v>1</v>
      </c>
      <c r="F403" s="1"/>
      <c r="G403" s="38"/>
    </row>
    <row r="404" spans="1:7">
      <c r="A404" s="4" t="s">
        <v>594</v>
      </c>
      <c r="B404" s="4" t="s">
        <v>468</v>
      </c>
      <c r="C404" s="4"/>
      <c r="D404" s="4"/>
      <c r="E404" s="4">
        <v>2</v>
      </c>
      <c r="F404" s="1"/>
      <c r="G404" s="38"/>
    </row>
    <row r="405" spans="1:7">
      <c r="A405" s="4" t="s">
        <v>594</v>
      </c>
      <c r="B405" s="4" t="s">
        <v>468</v>
      </c>
      <c r="C405" s="4"/>
      <c r="D405" s="4"/>
      <c r="E405" s="4">
        <v>2</v>
      </c>
      <c r="F405" s="1">
        <v>69692</v>
      </c>
      <c r="G405" s="38"/>
    </row>
    <row r="406" spans="1:7">
      <c r="A406" s="4" t="s">
        <v>595</v>
      </c>
      <c r="B406" s="4" t="s">
        <v>190</v>
      </c>
      <c r="C406" s="4"/>
      <c r="D406" s="4"/>
      <c r="E406" s="4">
        <v>2</v>
      </c>
      <c r="F406" s="1"/>
      <c r="G406" s="38"/>
    </row>
    <row r="407" spans="1:7">
      <c r="A407" s="4" t="s">
        <v>596</v>
      </c>
      <c r="B407" s="1"/>
      <c r="C407" s="1"/>
      <c r="D407" s="1"/>
      <c r="E407" s="4">
        <v>15</v>
      </c>
      <c r="F407" s="1"/>
      <c r="G407" s="38"/>
    </row>
    <row r="408" spans="1:7">
      <c r="A408" s="4" t="s">
        <v>597</v>
      </c>
      <c r="B408" s="1"/>
      <c r="C408" s="1"/>
      <c r="D408" s="1"/>
      <c r="E408" s="1">
        <f>20+3+1</f>
        <v>24</v>
      </c>
      <c r="F408" s="1"/>
      <c r="G408" s="38"/>
    </row>
    <row r="409" spans="1:7">
      <c r="A409" s="4" t="s">
        <v>598</v>
      </c>
      <c r="B409" s="4" t="s">
        <v>106</v>
      </c>
      <c r="C409" s="4"/>
      <c r="D409" s="4"/>
      <c r="E409" s="4">
        <v>80</v>
      </c>
      <c r="F409" s="1" t="s">
        <v>599</v>
      </c>
      <c r="G409" s="38"/>
    </row>
    <row r="410" spans="1:7">
      <c r="A410" s="1" t="s">
        <v>603</v>
      </c>
      <c r="B410" s="1"/>
      <c r="C410" s="1"/>
      <c r="D410" s="1"/>
      <c r="E410" s="1">
        <v>2</v>
      </c>
      <c r="F410" s="1"/>
      <c r="G410" s="38"/>
    </row>
    <row r="411" spans="1:7">
      <c r="A411" s="1" t="s">
        <v>604</v>
      </c>
      <c r="B411" s="1"/>
      <c r="C411" s="1"/>
      <c r="D411" s="1"/>
      <c r="E411" s="1">
        <v>1</v>
      </c>
      <c r="F411" s="1"/>
      <c r="G411" s="38"/>
    </row>
    <row r="412" spans="1:7">
      <c r="A412" s="1" t="s">
        <v>605</v>
      </c>
      <c r="B412" s="1"/>
      <c r="C412" s="1"/>
      <c r="D412" s="1"/>
      <c r="E412" s="1">
        <v>2</v>
      </c>
      <c r="F412" s="1">
        <v>0</v>
      </c>
      <c r="G412" s="38"/>
    </row>
    <row r="413" spans="1:7">
      <c r="A413" s="1" t="s">
        <v>606</v>
      </c>
      <c r="B413" s="1"/>
      <c r="C413" s="1"/>
      <c r="D413" s="1"/>
      <c r="E413" s="1">
        <f>38+12</f>
        <v>50</v>
      </c>
      <c r="F413" s="1"/>
      <c r="G413" s="38"/>
    </row>
    <row r="414" spans="1:7">
      <c r="A414" s="1" t="s">
        <v>612</v>
      </c>
      <c r="B414" s="1" t="s">
        <v>613</v>
      </c>
      <c r="C414" s="1"/>
      <c r="D414" s="1"/>
      <c r="E414" s="1">
        <v>1</v>
      </c>
      <c r="F414" s="1">
        <v>186352</v>
      </c>
      <c r="G414" s="38"/>
    </row>
    <row r="415" spans="1:7">
      <c r="A415" s="33" t="s">
        <v>614</v>
      </c>
      <c r="B415" s="1" t="s">
        <v>613</v>
      </c>
      <c r="C415" s="1"/>
      <c r="D415" s="1"/>
      <c r="E415" s="1">
        <v>3</v>
      </c>
      <c r="F415" s="1">
        <v>186312</v>
      </c>
      <c r="G415" s="38"/>
    </row>
    <row r="416" spans="1:7">
      <c r="A416" s="1" t="s">
        <v>616</v>
      </c>
      <c r="B416" s="1"/>
      <c r="C416" s="1"/>
      <c r="D416" s="1"/>
      <c r="E416" s="1">
        <v>115</v>
      </c>
      <c r="F416" s="1"/>
      <c r="G416" s="38"/>
    </row>
    <row r="417" spans="8:10">
      <c r="H417" s="48"/>
      <c r="I417" s="48"/>
      <c r="J417" s="48"/>
    </row>
  </sheetData>
  <autoFilter ref="A1:J416"/>
  <hyperlinks>
    <hyperlink ref="A10" location="'lampe designation signal lamps '!A1" display="LAMPE DESIGNATION SIGNAL LAMPS"/>
    <hyperlink ref="A11" location="'allumage instantané 230V'!A1" display="Allumage instantané 230V"/>
    <hyperlink ref="A6" location="'LAMPE 40W'!A1" display="LAMPE 40W "/>
    <hyperlink ref="A5" location="'LAMPE 18W RADIUM'!A1" display="LAMPE 18W "/>
    <hyperlink ref="A4" location="'LAMPE 60W RADIUM '!A1" display="LAMPE 60W "/>
    <hyperlink ref="A3" location="'LAMPE 57W'!A1" display="LAMPE 57W"/>
    <hyperlink ref="A2" location="'LAMPE 20W'!A1" display="LAMPE 20W"/>
    <hyperlink ref="A12" location="'850 LUMENS HALOGEN'!A1" display="850 LUMEN HALOGEN 2000h "/>
    <hyperlink ref="A13" location="'LAMPE 230V 60W '!A1" display="LAMPE 230V 60W"/>
    <hyperlink ref="A14" location="'Spot Pro Lampe LED 5W'!A1" display="SPOT PRO LAMPE LED 5W"/>
    <hyperlink ref="A15" location="'spot pro lampe LED 7W'!A1" display="SPOT PRO LAMPE LED 7W"/>
    <hyperlink ref="A16" location="Feuil3!A1" display="SPOT 50W 12V"/>
    <hyperlink ref="A17" location="'SPOT 30W '!A1" display="SPOT 30W "/>
    <hyperlink ref="A18" location="Feuil5!A1" display="SPOT 35W "/>
    <hyperlink ref="A19" location="Feuil6!A1" display="LAMPE LONGUE  26W "/>
    <hyperlink ref="A21" location="Feuil7!A1" display="DETECTEUR DE MOUVEMENTS"/>
    <hyperlink ref="A22" location="'Détecteur de fumée '!A1" display="DETECTEUR DE FUMEE "/>
    <hyperlink ref="A23" location="'LUCIBEL 6,5W KITGEC'!A1" display="LUCIBEL 6,5W/KITGEC 10 6,5W/DIMMABLE "/>
    <hyperlink ref="A27" location="Feuil12!A1" display="LAMPE 230V "/>
    <hyperlink ref="A28" location="Feuil13!A1" display="LINOLITE"/>
    <hyperlink ref="A29" location="'LINOLITE AVEC INTERUPTEUR '!A1" display="LINOLITE ELECTRONIC AVEC INTERUPTEUR "/>
    <hyperlink ref="A30" location="'LAMPE NL-T5 14W'!A1" display="LAMPE NL-T5 14W/840 BONALUX WHITE &quot;1200 lm&quot; 16kwh/1000h "/>
    <hyperlink ref="A31" location="'LAMPE NL-T8 18W'!A1" display="LAMPE SPECTALUX 18W/840 NL-T8 18W/840"/>
    <hyperlink ref="A32" location="Feuil17!A1" display="LAMPE NL-T5 14W/840 BONALUX WHITE &quot;1350 lm&quot; 16kwh/1000h "/>
    <hyperlink ref="A215" r:id="rId1" display="https://www.google.fr/search?espv=2&amp;biw=916&amp;bih=534&amp;q=COLLIER+SIMPLE+TARAUDAGE&amp;spell=1&amp;sa=X&amp;ei=afiLVZSiJ4SrUfD5jIAK&amp;ved=0CBoQvwUoAA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</dc:creator>
  <cp:lastModifiedBy>re</cp:lastModifiedBy>
  <dcterms:created xsi:type="dcterms:W3CDTF">2015-06-16T05:59:43Z</dcterms:created>
  <dcterms:modified xsi:type="dcterms:W3CDTF">2015-07-07T09:42:28Z</dcterms:modified>
</cp:coreProperties>
</file>