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600" yWindow="645" windowWidth="14775" windowHeight="7365"/>
  </bookViews>
  <sheets>
    <sheet name="01-2017" sheetId="1" r:id="rId1"/>
  </sheets>
  <externalReferences>
    <externalReference r:id="rId2"/>
  </externalReferences>
  <definedNames>
    <definedName name="MOTIF">[1]DONNEES!$A$1:$A$6</definedName>
    <definedName name="MOTIF2">[1]DONNEES!$A$1:$A$8</definedName>
    <definedName name="_xlnm.Print_Area" localSheetId="0">'01-2017'!$A$1:$H$60</definedName>
  </definedNames>
  <calcPr calcId="152511"/>
</workbook>
</file>

<file path=xl/calcChain.xml><?xml version="1.0" encoding="utf-8"?>
<calcChain xmlns="http://schemas.openxmlformats.org/spreadsheetml/2006/main">
  <c r="N14" i="1" l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7" i="1"/>
  <c r="M7" i="1" l="1"/>
  <c r="M8" i="1"/>
  <c r="N8" i="1" s="1"/>
  <c r="N9" i="1" s="1"/>
  <c r="N10" i="1" s="1"/>
  <c r="N11" i="1" s="1"/>
  <c r="N12" i="1" s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L57" i="1"/>
  <c r="K57" i="1"/>
  <c r="J57" i="1"/>
  <c r="I57" i="1"/>
  <c r="H57" i="1"/>
  <c r="G57" i="1"/>
  <c r="L56" i="1"/>
  <c r="K56" i="1"/>
  <c r="J56" i="1"/>
  <c r="I56" i="1"/>
  <c r="H56" i="1"/>
  <c r="G56" i="1"/>
  <c r="L55" i="1"/>
  <c r="K55" i="1"/>
  <c r="J55" i="1"/>
  <c r="I55" i="1"/>
  <c r="H55" i="1"/>
  <c r="G55" i="1"/>
  <c r="L54" i="1"/>
  <c r="K54" i="1"/>
  <c r="J54" i="1"/>
  <c r="I54" i="1"/>
  <c r="H54" i="1"/>
  <c r="G54" i="1"/>
  <c r="L53" i="1"/>
  <c r="K53" i="1"/>
  <c r="J53" i="1"/>
  <c r="I53" i="1"/>
  <c r="H53" i="1"/>
  <c r="G53" i="1"/>
  <c r="L52" i="1"/>
  <c r="K52" i="1"/>
  <c r="J52" i="1"/>
  <c r="I52" i="1"/>
  <c r="H52" i="1"/>
  <c r="G52" i="1"/>
  <c r="L51" i="1"/>
  <c r="K51" i="1"/>
  <c r="J51" i="1"/>
  <c r="I51" i="1"/>
  <c r="H51" i="1"/>
  <c r="G51" i="1"/>
  <c r="L50" i="1"/>
  <c r="K50" i="1"/>
  <c r="J50" i="1"/>
  <c r="I50" i="1"/>
  <c r="H50" i="1"/>
  <c r="G50" i="1"/>
  <c r="L49" i="1"/>
  <c r="K49" i="1"/>
  <c r="J49" i="1"/>
  <c r="I49" i="1"/>
  <c r="H49" i="1"/>
  <c r="G49" i="1"/>
  <c r="L48" i="1"/>
  <c r="K48" i="1"/>
  <c r="J48" i="1"/>
  <c r="I48" i="1"/>
  <c r="H48" i="1"/>
  <c r="G48" i="1"/>
  <c r="L47" i="1"/>
  <c r="K47" i="1"/>
  <c r="J47" i="1"/>
  <c r="I47" i="1"/>
  <c r="H47" i="1"/>
  <c r="G47" i="1"/>
  <c r="L46" i="1"/>
  <c r="K46" i="1"/>
  <c r="J46" i="1"/>
  <c r="I46" i="1"/>
  <c r="H46" i="1"/>
  <c r="G46" i="1"/>
  <c r="L45" i="1"/>
  <c r="K45" i="1"/>
  <c r="J45" i="1"/>
  <c r="I45" i="1"/>
  <c r="H45" i="1"/>
  <c r="G45" i="1"/>
  <c r="L44" i="1"/>
  <c r="K44" i="1"/>
  <c r="J44" i="1"/>
  <c r="I44" i="1"/>
  <c r="H44" i="1"/>
  <c r="G44" i="1"/>
  <c r="L43" i="1"/>
  <c r="K43" i="1"/>
  <c r="J43" i="1"/>
  <c r="I43" i="1"/>
  <c r="H43" i="1"/>
  <c r="G43" i="1"/>
  <c r="L42" i="1"/>
  <c r="K42" i="1"/>
  <c r="J42" i="1"/>
  <c r="I42" i="1"/>
  <c r="H42" i="1"/>
  <c r="G42" i="1"/>
  <c r="L41" i="1"/>
  <c r="K41" i="1"/>
  <c r="J41" i="1"/>
  <c r="I41" i="1"/>
  <c r="H41" i="1"/>
  <c r="G41" i="1"/>
  <c r="L40" i="1"/>
  <c r="K40" i="1"/>
  <c r="J40" i="1"/>
  <c r="I40" i="1"/>
  <c r="H40" i="1"/>
  <c r="G40" i="1"/>
  <c r="L39" i="1"/>
  <c r="K39" i="1"/>
  <c r="J39" i="1"/>
  <c r="I39" i="1"/>
  <c r="H39" i="1"/>
  <c r="G39" i="1"/>
  <c r="L38" i="1"/>
  <c r="K38" i="1"/>
  <c r="J38" i="1"/>
  <c r="I38" i="1"/>
  <c r="H38" i="1"/>
  <c r="G38" i="1"/>
  <c r="L37" i="1"/>
  <c r="K37" i="1"/>
  <c r="J37" i="1"/>
  <c r="I37" i="1"/>
  <c r="H37" i="1"/>
  <c r="G37" i="1"/>
  <c r="L36" i="1"/>
  <c r="K36" i="1"/>
  <c r="J36" i="1"/>
  <c r="I36" i="1"/>
  <c r="H36" i="1"/>
  <c r="G36" i="1"/>
  <c r="L35" i="1"/>
  <c r="K35" i="1"/>
  <c r="J35" i="1"/>
  <c r="I35" i="1"/>
  <c r="H35" i="1"/>
  <c r="G35" i="1"/>
  <c r="L34" i="1"/>
  <c r="K34" i="1"/>
  <c r="J34" i="1"/>
  <c r="I34" i="1"/>
  <c r="H34" i="1"/>
  <c r="G34" i="1"/>
  <c r="L33" i="1"/>
  <c r="K33" i="1"/>
  <c r="J33" i="1"/>
  <c r="I33" i="1"/>
  <c r="H33" i="1"/>
  <c r="G33" i="1"/>
  <c r="L32" i="1"/>
  <c r="K32" i="1"/>
  <c r="J32" i="1"/>
  <c r="I32" i="1"/>
  <c r="H32" i="1"/>
  <c r="G32" i="1"/>
  <c r="L31" i="1"/>
  <c r="K31" i="1"/>
  <c r="J31" i="1"/>
  <c r="I31" i="1"/>
  <c r="H31" i="1"/>
  <c r="G31" i="1"/>
  <c r="L30" i="1"/>
  <c r="K30" i="1"/>
  <c r="J30" i="1"/>
  <c r="I30" i="1"/>
  <c r="H30" i="1"/>
  <c r="G30" i="1"/>
  <c r="L29" i="1"/>
  <c r="K29" i="1"/>
  <c r="J29" i="1"/>
  <c r="I29" i="1"/>
  <c r="H29" i="1"/>
  <c r="G29" i="1"/>
  <c r="L28" i="1"/>
  <c r="K28" i="1"/>
  <c r="J28" i="1"/>
  <c r="I28" i="1"/>
  <c r="H28" i="1"/>
  <c r="G28" i="1"/>
  <c r="L27" i="1"/>
  <c r="K27" i="1"/>
  <c r="J27" i="1"/>
  <c r="I27" i="1"/>
  <c r="H27" i="1"/>
  <c r="G27" i="1"/>
  <c r="L26" i="1"/>
  <c r="K26" i="1"/>
  <c r="J26" i="1"/>
  <c r="I26" i="1"/>
  <c r="H26" i="1"/>
  <c r="G26" i="1"/>
  <c r="L25" i="1"/>
  <c r="K25" i="1"/>
  <c r="J25" i="1"/>
  <c r="I25" i="1"/>
  <c r="H25" i="1"/>
  <c r="G25" i="1"/>
  <c r="L24" i="1"/>
  <c r="K24" i="1"/>
  <c r="J24" i="1"/>
  <c r="I24" i="1"/>
  <c r="H24" i="1"/>
  <c r="G24" i="1"/>
  <c r="L23" i="1"/>
  <c r="K23" i="1"/>
  <c r="J23" i="1"/>
  <c r="I23" i="1"/>
  <c r="H23" i="1"/>
  <c r="G23" i="1"/>
  <c r="L22" i="1"/>
  <c r="K22" i="1"/>
  <c r="J22" i="1"/>
  <c r="I22" i="1"/>
  <c r="H22" i="1"/>
  <c r="G22" i="1"/>
  <c r="R21" i="1"/>
  <c r="L21" i="1"/>
  <c r="K21" i="1"/>
  <c r="J21" i="1"/>
  <c r="I21" i="1"/>
  <c r="H21" i="1"/>
  <c r="G21" i="1"/>
  <c r="L20" i="1"/>
  <c r="K20" i="1"/>
  <c r="J20" i="1"/>
  <c r="I20" i="1"/>
  <c r="H20" i="1"/>
  <c r="G20" i="1"/>
  <c r="R19" i="1"/>
  <c r="L19" i="1"/>
  <c r="K19" i="1"/>
  <c r="J19" i="1"/>
  <c r="I19" i="1"/>
  <c r="H19" i="1"/>
  <c r="G19" i="1"/>
  <c r="L18" i="1"/>
  <c r="K18" i="1"/>
  <c r="J18" i="1"/>
  <c r="I18" i="1"/>
  <c r="H18" i="1"/>
  <c r="G18" i="1"/>
  <c r="L17" i="1"/>
  <c r="K17" i="1"/>
  <c r="J17" i="1"/>
  <c r="I17" i="1"/>
  <c r="H17" i="1"/>
  <c r="G17" i="1"/>
  <c r="L16" i="1"/>
  <c r="K16" i="1"/>
  <c r="J16" i="1"/>
  <c r="I16" i="1"/>
  <c r="H16" i="1"/>
  <c r="G16" i="1"/>
  <c r="R15" i="1"/>
  <c r="L15" i="1"/>
  <c r="K15" i="1"/>
  <c r="J15" i="1"/>
  <c r="I15" i="1"/>
  <c r="H15" i="1"/>
  <c r="G15" i="1"/>
  <c r="L14" i="1"/>
  <c r="K14" i="1"/>
  <c r="J14" i="1"/>
  <c r="I14" i="1"/>
  <c r="H14" i="1"/>
  <c r="G14" i="1"/>
  <c r="L13" i="1"/>
  <c r="K13" i="1"/>
  <c r="J13" i="1"/>
  <c r="I13" i="1"/>
  <c r="H13" i="1"/>
  <c r="G13" i="1"/>
  <c r="L12" i="1"/>
  <c r="K12" i="1"/>
  <c r="J12" i="1"/>
  <c r="I12" i="1"/>
  <c r="H12" i="1"/>
  <c r="G12" i="1"/>
  <c r="L11" i="1"/>
  <c r="L58" i="1" s="1"/>
  <c r="S13" i="1" s="1"/>
  <c r="K11" i="1"/>
  <c r="J11" i="1"/>
  <c r="I11" i="1"/>
  <c r="H11" i="1"/>
  <c r="G11" i="1"/>
  <c r="L10" i="1"/>
  <c r="K10" i="1"/>
  <c r="K58" i="1" s="1"/>
  <c r="S12" i="1" s="1"/>
  <c r="J10" i="1"/>
  <c r="I10" i="1"/>
  <c r="H10" i="1"/>
  <c r="G10" i="1"/>
  <c r="L9" i="1"/>
  <c r="K9" i="1"/>
  <c r="J9" i="1"/>
  <c r="I9" i="1"/>
  <c r="H9" i="1"/>
  <c r="G9" i="1"/>
  <c r="L8" i="1"/>
  <c r="K8" i="1"/>
  <c r="J8" i="1"/>
  <c r="I8" i="1"/>
  <c r="H8" i="1"/>
  <c r="G8" i="1"/>
  <c r="L7" i="1"/>
  <c r="K7" i="1"/>
  <c r="J7" i="1"/>
  <c r="I7" i="1"/>
  <c r="H7" i="1"/>
  <c r="G7" i="1"/>
  <c r="N13" i="1" l="1"/>
  <c r="N58" i="1"/>
  <c r="G58" i="1"/>
  <c r="S8" i="1" s="1"/>
  <c r="H58" i="1"/>
  <c r="S9" i="1" s="1"/>
  <c r="U9" i="1" s="1"/>
  <c r="J58" i="1"/>
  <c r="S11" i="1" s="1"/>
  <c r="U11" i="1" s="1"/>
  <c r="I58" i="1"/>
  <c r="S10" i="1" s="1"/>
  <c r="U10" i="1" s="1"/>
  <c r="T12" i="1"/>
  <c r="U12" i="1"/>
  <c r="T13" i="1"/>
  <c r="U13" i="1"/>
  <c r="T9" i="1" l="1"/>
  <c r="S15" i="1"/>
  <c r="T15" i="1" s="1"/>
  <c r="T10" i="1"/>
  <c r="T11" i="1"/>
  <c r="U15" i="1"/>
  <c r="T8" i="1"/>
  <c r="U8" i="1"/>
  <c r="R23" i="1" l="1"/>
</calcChain>
</file>

<file path=xl/sharedStrings.xml><?xml version="1.0" encoding="utf-8"?>
<sst xmlns="http://schemas.openxmlformats.org/spreadsheetml/2006/main" count="52" uniqueCount="31">
  <si>
    <t>DEPENSES JANVIER 2017</t>
  </si>
  <si>
    <t xml:space="preserve">CDC AU </t>
  </si>
  <si>
    <t>TOTAL HT</t>
  </si>
  <si>
    <t>DATE</t>
  </si>
  <si>
    <t xml:space="preserve">NOM </t>
  </si>
  <si>
    <t>MOTIF</t>
  </si>
  <si>
    <t xml:space="preserve">N FACTURE </t>
  </si>
  <si>
    <t>MONTANT</t>
  </si>
  <si>
    <t>TVA</t>
  </si>
  <si>
    <t>CASSE ATELIER</t>
  </si>
  <si>
    <t>SAV ATELIER</t>
  </si>
  <si>
    <t>REVENTE</t>
  </si>
  <si>
    <t>CONSO MAG</t>
  </si>
  <si>
    <t>CONSO ATELIER</t>
  </si>
  <si>
    <t>NOTE DE FRAIS</t>
  </si>
  <si>
    <t>APPORT CDC</t>
  </si>
  <si>
    <t>RESTE CDC</t>
  </si>
  <si>
    <t>SYNTHESE DEPENSES</t>
  </si>
  <si>
    <t>Evolution €</t>
  </si>
  <si>
    <t>Evolution %</t>
  </si>
  <si>
    <t>TEST</t>
  </si>
  <si>
    <t>TEST 1</t>
  </si>
  <si>
    <t>TEST 2</t>
  </si>
  <si>
    <t>TEST 3</t>
  </si>
  <si>
    <t>TEST 4</t>
  </si>
  <si>
    <t>TEST 5</t>
  </si>
  <si>
    <t>TEST 6</t>
  </si>
  <si>
    <t>TEST 7</t>
  </si>
  <si>
    <t>TOTAL DEPENSES CDC HT</t>
  </si>
  <si>
    <t>TOTAL DEPENSES TTC</t>
  </si>
  <si>
    <t>TOTAL APPORT CDC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</si>
</sst>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2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4"/>
      <color rgb="FFFF0000"/>
      <name val="Arial"/>
      <family val="2"/>
    </font>
    <font>
      <b/>
      <sz val="16"/>
      <name val="Arial"/>
      <family val="2"/>
    </font>
    <font>
      <b/>
      <sz val="12"/>
      <color rgb="FFFF0000"/>
      <name val="Arial"/>
      <family val="2"/>
    </font>
    <font>
      <b/>
      <sz val="12"/>
      <color rgb="FF00B050"/>
      <name val="Arial"/>
      <family val="2"/>
    </font>
    <font>
      <b/>
      <sz val="12"/>
      <color theme="8" tint="0.39997558519241921"/>
      <name val="Arial"/>
      <family val="2"/>
    </font>
    <font>
      <b/>
      <sz val="12"/>
      <color theme="9" tint="-0.249977111117893"/>
      <name val="Arial"/>
      <family val="2"/>
    </font>
    <font>
      <b/>
      <sz val="12"/>
      <color rgb="FF00B0F0"/>
      <name val="Arial"/>
      <family val="2"/>
    </font>
    <font>
      <b/>
      <sz val="16"/>
      <color theme="1"/>
      <name val="Calibri"/>
      <family val="2"/>
      <scheme val="minor"/>
    </font>
    <font>
      <b/>
      <sz val="10"/>
      <name val="Arial"/>
      <family val="2"/>
    </font>
    <font>
      <sz val="14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0"/>
      <color rgb="FF92D05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9" fillId="0" borderId="0"/>
  </cellStyleXfs>
  <cellXfs count="91">
    <xf numFmtId="0" fontId="0" fillId="0" borderId="0" xfId="0"/>
    <xf numFmtId="0" fontId="0" fillId="0" borderId="0" xfId="0" applyAlignment="1">
      <alignment horizontal="center"/>
    </xf>
    <xf numFmtId="164" fontId="3" fillId="0" borderId="0" xfId="0" applyNumberFormat="1" applyFont="1"/>
    <xf numFmtId="0" fontId="0" fillId="0" borderId="0" xfId="0" applyBorder="1"/>
    <xf numFmtId="0" fontId="5" fillId="0" borderId="0" xfId="0" applyFont="1"/>
    <xf numFmtId="0" fontId="6" fillId="0" borderId="2" xfId="0" applyFont="1" applyBorder="1" applyAlignment="1"/>
    <xf numFmtId="14" fontId="6" fillId="0" borderId="3" xfId="0" applyNumberFormat="1" applyFont="1" applyBorder="1" applyAlignment="1"/>
    <xf numFmtId="8" fontId="7" fillId="3" borderId="3" xfId="0" applyNumberFormat="1" applyFont="1" applyFill="1" applyBorder="1"/>
    <xf numFmtId="164" fontId="3" fillId="0" borderId="0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164" fontId="9" fillId="0" borderId="6" xfId="0" applyNumberFormat="1" applyFont="1" applyBorder="1" applyAlignment="1">
      <alignment horizontal="center" vertical="center" wrapText="1"/>
    </xf>
    <xf numFmtId="164" fontId="10" fillId="0" borderId="6" xfId="0" applyNumberFormat="1" applyFont="1" applyBorder="1" applyAlignment="1">
      <alignment horizontal="center" vertical="center" wrapText="1"/>
    </xf>
    <xf numFmtId="164" fontId="11" fillId="0" borderId="6" xfId="0" applyNumberFormat="1" applyFont="1" applyBorder="1" applyAlignment="1">
      <alignment horizontal="center" vertical="center" wrapText="1"/>
    </xf>
    <xf numFmtId="164" fontId="12" fillId="0" borderId="6" xfId="0" applyNumberFormat="1" applyFont="1" applyBorder="1" applyAlignment="1">
      <alignment horizontal="center" vertical="center" wrapText="1"/>
    </xf>
    <xf numFmtId="164" fontId="12" fillId="0" borderId="5" xfId="0" applyNumberFormat="1" applyFont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0" fillId="0" borderId="1" xfId="0" applyBorder="1"/>
    <xf numFmtId="0" fontId="14" fillId="0" borderId="2" xfId="0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17" fontId="14" fillId="0" borderId="3" xfId="0" applyNumberFormat="1" applyFont="1" applyBorder="1" applyAlignment="1">
      <alignment vertical="center"/>
    </xf>
    <xf numFmtId="16" fontId="5" fillId="0" borderId="7" xfId="0" applyNumberFormat="1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15" fillId="0" borderId="7" xfId="0" applyFont="1" applyFill="1" applyBorder="1" applyAlignment="1">
      <alignment horizontal="center"/>
    </xf>
    <xf numFmtId="8" fontId="5" fillId="0" borderId="7" xfId="0" applyNumberFormat="1" applyFont="1" applyFill="1" applyBorder="1" applyAlignment="1">
      <alignment horizontal="center"/>
    </xf>
    <xf numFmtId="44" fontId="15" fillId="0" borderId="7" xfId="1" applyFont="1" applyFill="1" applyBorder="1" applyAlignment="1">
      <alignment horizontal="center"/>
    </xf>
    <xf numFmtId="164" fontId="9" fillId="0" borderId="7" xfId="0" applyNumberFormat="1" applyFont="1" applyFill="1" applyBorder="1"/>
    <xf numFmtId="164" fontId="10" fillId="4" borderId="7" xfId="0" applyNumberFormat="1" applyFont="1" applyFill="1" applyBorder="1"/>
    <xf numFmtId="164" fontId="11" fillId="0" borderId="7" xfId="0" applyNumberFormat="1" applyFont="1" applyFill="1" applyBorder="1"/>
    <xf numFmtId="164" fontId="12" fillId="0" borderId="7" xfId="0" applyNumberFormat="1" applyFont="1" applyFill="1" applyBorder="1"/>
    <xf numFmtId="8" fontId="0" fillId="5" borderId="8" xfId="0" applyNumberFormat="1" applyFill="1" applyBorder="1"/>
    <xf numFmtId="0" fontId="15" fillId="0" borderId="9" xfId="0" applyFont="1" applyFill="1" applyBorder="1" applyAlignment="1">
      <alignment horizontal="center"/>
    </xf>
    <xf numFmtId="8" fontId="5" fillId="0" borderId="9" xfId="0" applyNumberFormat="1" applyFont="1" applyFill="1" applyBorder="1" applyAlignment="1">
      <alignment horizontal="center"/>
    </xf>
    <xf numFmtId="44" fontId="15" fillId="0" borderId="9" xfId="1" applyFont="1" applyFill="1" applyBorder="1" applyAlignment="1">
      <alignment horizontal="center"/>
    </xf>
    <xf numFmtId="164" fontId="9" fillId="0" borderId="10" xfId="0" applyNumberFormat="1" applyFont="1" applyBorder="1" applyAlignment="1">
      <alignment horizontal="left" vertical="center" wrapText="1"/>
    </xf>
    <xf numFmtId="0" fontId="0" fillId="0" borderId="11" xfId="0" applyBorder="1"/>
    <xf numFmtId="164" fontId="3" fillId="0" borderId="3" xfId="0" applyNumberFormat="1" applyFont="1" applyFill="1" applyBorder="1"/>
    <xf numFmtId="164" fontId="9" fillId="0" borderId="3" xfId="0" applyNumberFormat="1" applyFont="1" applyFill="1" applyBorder="1"/>
    <xf numFmtId="9" fontId="9" fillId="0" borderId="3" xfId="2" applyFont="1" applyFill="1" applyBorder="1"/>
    <xf numFmtId="164" fontId="9" fillId="0" borderId="2" xfId="0" applyNumberFormat="1" applyFont="1" applyBorder="1" applyAlignment="1">
      <alignment horizontal="left" vertical="center" wrapText="1"/>
    </xf>
    <xf numFmtId="0" fontId="0" fillId="0" borderId="3" xfId="0" applyBorder="1"/>
    <xf numFmtId="8" fontId="16" fillId="0" borderId="9" xfId="0" applyNumberFormat="1" applyFont="1" applyFill="1" applyBorder="1" applyAlignment="1">
      <alignment horizontal="center"/>
    </xf>
    <xf numFmtId="44" fontId="17" fillId="0" borderId="9" xfId="1" applyFont="1" applyFill="1" applyBorder="1" applyAlignment="1">
      <alignment horizontal="center"/>
    </xf>
    <xf numFmtId="164" fontId="10" fillId="0" borderId="2" xfId="0" applyNumberFormat="1" applyFont="1" applyBorder="1" applyAlignment="1">
      <alignment horizontal="left" vertical="center" wrapText="1"/>
    </xf>
    <xf numFmtId="164" fontId="11" fillId="0" borderId="2" xfId="0" applyNumberFormat="1" applyFont="1" applyBorder="1" applyAlignment="1">
      <alignment horizontal="left" vertical="center" wrapText="1"/>
    </xf>
    <xf numFmtId="164" fontId="12" fillId="0" borderId="2" xfId="0" applyNumberFormat="1" applyFont="1" applyBorder="1" applyAlignment="1">
      <alignment horizontal="left" vertical="center" wrapText="1"/>
    </xf>
    <xf numFmtId="16" fontId="5" fillId="0" borderId="9" xfId="0" applyNumberFormat="1" applyFont="1" applyFill="1" applyBorder="1" applyAlignment="1">
      <alignment horizontal="center"/>
    </xf>
    <xf numFmtId="1" fontId="5" fillId="0" borderId="9" xfId="0" applyNumberFormat="1" applyFont="1" applyFill="1" applyBorder="1" applyAlignment="1">
      <alignment horizontal="center"/>
    </xf>
    <xf numFmtId="0" fontId="6" fillId="6" borderId="2" xfId="0" applyFont="1" applyFill="1" applyBorder="1" applyAlignment="1"/>
    <xf numFmtId="0" fontId="5" fillId="6" borderId="4" xfId="0" applyFont="1" applyFill="1" applyBorder="1" applyAlignment="1"/>
    <xf numFmtId="164" fontId="2" fillId="6" borderId="5" xfId="1" applyNumberFormat="1" applyFont="1" applyFill="1" applyBorder="1"/>
    <xf numFmtId="164" fontId="9" fillId="6" borderId="3" xfId="0" applyNumberFormat="1" applyFont="1" applyFill="1" applyBorder="1"/>
    <xf numFmtId="9" fontId="9" fillId="6" borderId="3" xfId="2" applyFont="1" applyFill="1" applyBorder="1"/>
    <xf numFmtId="0" fontId="0" fillId="7" borderId="0" xfId="0" applyFill="1"/>
    <xf numFmtId="0" fontId="6" fillId="8" borderId="2" xfId="0" applyFont="1" applyFill="1" applyBorder="1" applyAlignment="1"/>
    <xf numFmtId="0" fontId="5" fillId="8" borderId="4" xfId="0" applyFont="1" applyFill="1" applyBorder="1" applyAlignment="1"/>
    <xf numFmtId="44" fontId="2" fillId="8" borderId="5" xfId="0" applyNumberFormat="1" applyFont="1" applyFill="1" applyBorder="1" applyAlignment="1">
      <alignment horizontal="center"/>
    </xf>
    <xf numFmtId="0" fontId="6" fillId="9" borderId="2" xfId="0" applyFont="1" applyFill="1" applyBorder="1" applyAlignment="1"/>
    <xf numFmtId="0" fontId="6" fillId="9" borderId="3" xfId="0" applyFont="1" applyFill="1" applyBorder="1" applyAlignment="1"/>
    <xf numFmtId="44" fontId="2" fillId="9" borderId="5" xfId="1" applyFont="1" applyFill="1" applyBorder="1"/>
    <xf numFmtId="16" fontId="18" fillId="10" borderId="2" xfId="0" applyNumberFormat="1" applyFont="1" applyFill="1" applyBorder="1" applyAlignment="1"/>
    <xf numFmtId="16" fontId="18" fillId="10" borderId="3" xfId="0" applyNumberFormat="1" applyFont="1" applyFill="1" applyBorder="1" applyAlignment="1"/>
    <xf numFmtId="7" fontId="18" fillId="10" borderId="5" xfId="3" applyNumberFormat="1" applyFont="1" applyFill="1" applyBorder="1" applyAlignment="1">
      <alignment horizontal="center"/>
    </xf>
    <xf numFmtId="7" fontId="18" fillId="0" borderId="0" xfId="3" applyNumberFormat="1" applyFont="1" applyFill="1" applyBorder="1" applyAlignment="1">
      <alignment horizontal="center"/>
    </xf>
    <xf numFmtId="0" fontId="0" fillId="0" borderId="0" xfId="0" applyFill="1" applyBorder="1"/>
    <xf numFmtId="0" fontId="5" fillId="3" borderId="2" xfId="0" applyFont="1" applyFill="1" applyBorder="1" applyAlignment="1"/>
    <xf numFmtId="0" fontId="5" fillId="3" borderId="3" xfId="0" applyFont="1" applyFill="1" applyBorder="1" applyAlignment="1"/>
    <xf numFmtId="44" fontId="0" fillId="3" borderId="5" xfId="1" applyFont="1" applyFill="1" applyBorder="1"/>
    <xf numFmtId="44" fontId="0" fillId="0" borderId="0" xfId="1" applyFont="1" applyFill="1" applyBorder="1"/>
    <xf numFmtId="44" fontId="2" fillId="0" borderId="0" xfId="0" applyNumberFormat="1" applyFont="1" applyFill="1" applyBorder="1" applyAlignment="1">
      <alignment horizontal="center"/>
    </xf>
    <xf numFmtId="164" fontId="9" fillId="0" borderId="0" xfId="0" applyNumberFormat="1" applyFont="1" applyFill="1" applyBorder="1"/>
    <xf numFmtId="9" fontId="9" fillId="0" borderId="0" xfId="2" applyFont="1" applyFill="1" applyBorder="1"/>
    <xf numFmtId="44" fontId="20" fillId="0" borderId="9" xfId="1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15" fillId="0" borderId="9" xfId="0" applyFont="1" applyFill="1" applyBorder="1" applyAlignment="1">
      <alignment horizontal="center" vertical="center" wrapText="1"/>
    </xf>
    <xf numFmtId="16" fontId="5" fillId="0" borderId="12" xfId="0" applyNumberFormat="1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0" fontId="15" fillId="0" borderId="12" xfId="0" applyFont="1" applyFill="1" applyBorder="1" applyAlignment="1">
      <alignment horizontal="center" vertical="center" wrapText="1"/>
    </xf>
    <xf numFmtId="1" fontId="5" fillId="0" borderId="12" xfId="0" applyNumberFormat="1" applyFont="1" applyFill="1" applyBorder="1" applyAlignment="1">
      <alignment horizontal="center"/>
    </xf>
    <xf numFmtId="8" fontId="5" fillId="0" borderId="12" xfId="0" applyNumberFormat="1" applyFont="1" applyFill="1" applyBorder="1" applyAlignment="1">
      <alignment horizontal="center"/>
    </xf>
    <xf numFmtId="44" fontId="15" fillId="0" borderId="12" xfId="1" applyFont="1" applyFill="1" applyBorder="1" applyAlignment="1">
      <alignment horizontal="center"/>
    </xf>
    <xf numFmtId="164" fontId="9" fillId="0" borderId="5" xfId="0" applyNumberFormat="1" applyFont="1" applyFill="1" applyBorder="1"/>
    <xf numFmtId="164" fontId="10" fillId="4" borderId="5" xfId="0" applyNumberFormat="1" applyFont="1" applyFill="1" applyBorder="1"/>
    <xf numFmtId="164" fontId="11" fillId="0" borderId="5" xfId="0" applyNumberFormat="1" applyFont="1" applyFill="1" applyBorder="1"/>
    <xf numFmtId="164" fontId="12" fillId="0" borderId="5" xfId="0" applyNumberFormat="1" applyFont="1" applyFill="1" applyBorder="1"/>
    <xf numFmtId="0" fontId="4" fillId="2" borderId="1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</cellXfs>
  <cellStyles count="5">
    <cellStyle name="Milliers 2" xfId="3"/>
    <cellStyle name="Monétaire" xfId="1" builtinId="4"/>
    <cellStyle name="Normal" xfId="0" builtinId="0"/>
    <cellStyle name="Normal 2" xfId="4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DC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S"/>
      <sheetName val="01-2017"/>
      <sheetName val="02-2017"/>
      <sheetName val="03-2017"/>
      <sheetName val="04-2017"/>
      <sheetName val="05-2017"/>
      <sheetName val="06-2017"/>
      <sheetName val="07-2017"/>
      <sheetName val="08-2017"/>
      <sheetName val="09-2017"/>
      <sheetName val="10-2017"/>
      <sheetName val="11-2017"/>
      <sheetName val="12-2017"/>
      <sheetName val="SYNTHESE MENSUEL 2017"/>
    </sheetNames>
    <sheetDataSet>
      <sheetData sheetId="0">
        <row r="1">
          <cell r="A1" t="str">
            <v>CASSE ATELIER</v>
          </cell>
        </row>
        <row r="2">
          <cell r="A2" t="str">
            <v>SAV ATELIER</v>
          </cell>
        </row>
        <row r="3">
          <cell r="A3" t="str">
            <v>REVENTE</v>
          </cell>
        </row>
        <row r="4">
          <cell r="A4" t="str">
            <v>CONSO MAG</v>
          </cell>
        </row>
        <row r="5">
          <cell r="A5" t="str">
            <v>CONSO ATELIER</v>
          </cell>
        </row>
        <row r="6">
          <cell r="A6" t="str">
            <v>NOTE DE FRAIS</v>
          </cell>
        </row>
        <row r="7">
          <cell r="A7" t="str">
            <v>APPORT CDC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V58"/>
  <sheetViews>
    <sheetView tabSelected="1" topLeftCell="D1" zoomScale="98" zoomScaleNormal="98" workbookViewId="0">
      <selection activeCell="E9" sqref="E9"/>
    </sheetView>
  </sheetViews>
  <sheetFormatPr baseColWidth="10" defaultRowHeight="15" x14ac:dyDescent="0.25"/>
  <cols>
    <col min="1" max="1" width="18.28515625" customWidth="1"/>
    <col min="2" max="2" width="31" bestFit="1" customWidth="1"/>
    <col min="3" max="3" width="19.7109375" bestFit="1" customWidth="1"/>
    <col min="4" max="4" width="20.28515625" bestFit="1" customWidth="1"/>
    <col min="5" max="5" width="16.140625" customWidth="1"/>
    <col min="6" max="6" width="14.42578125" style="1" bestFit="1" customWidth="1"/>
    <col min="7" max="7" width="14.42578125" bestFit="1" customWidth="1"/>
    <col min="8" max="8" width="15.5703125" customWidth="1"/>
    <col min="9" max="9" width="13.7109375" customWidth="1"/>
    <col min="10" max="10" width="14.7109375" customWidth="1"/>
    <col min="11" max="11" width="15.7109375" customWidth="1"/>
    <col min="12" max="12" width="14.140625" bestFit="1" customWidth="1"/>
    <col min="13" max="13" width="14.140625" customWidth="1"/>
    <col min="14" max="14" width="14.7109375" bestFit="1" customWidth="1"/>
    <col min="16" max="16" width="41.140625" bestFit="1" customWidth="1"/>
    <col min="17" max="17" width="6" customWidth="1"/>
    <col min="18" max="18" width="15.5703125" bestFit="1" customWidth="1"/>
    <col min="19" max="19" width="12.5703125" bestFit="1" customWidth="1"/>
    <col min="20" max="21" width="16" bestFit="1" customWidth="1"/>
  </cols>
  <sheetData>
    <row r="1" spans="1:21" ht="15.75" x14ac:dyDescent="0.25">
      <c r="E1" s="1"/>
      <c r="H1" s="2"/>
      <c r="O1" s="3"/>
    </row>
    <row r="2" spans="1:21" ht="26.25" x14ac:dyDescent="0.4">
      <c r="A2" s="86" t="s">
        <v>0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O2" s="3"/>
    </row>
    <row r="3" spans="1:21" ht="17.25" customHeight="1" thickBot="1" x14ac:dyDescent="0.3">
      <c r="A3" s="4"/>
      <c r="B3" s="4"/>
      <c r="C3" s="4"/>
      <c r="D3" s="4"/>
      <c r="E3" s="1"/>
      <c r="H3" s="2"/>
      <c r="O3" s="3"/>
    </row>
    <row r="4" spans="1:21" ht="18.75" thickBot="1" x14ac:dyDescent="0.3">
      <c r="A4" s="5" t="s">
        <v>1</v>
      </c>
      <c r="B4" s="6">
        <v>42736</v>
      </c>
      <c r="C4" s="7">
        <v>1000</v>
      </c>
      <c r="D4" s="4"/>
      <c r="E4" s="1"/>
      <c r="H4" s="2"/>
      <c r="O4" s="3"/>
    </row>
    <row r="5" spans="1:21" ht="18.75" thickBot="1" x14ac:dyDescent="0.3">
      <c r="A5" s="4"/>
      <c r="B5" s="4"/>
      <c r="C5" s="4"/>
      <c r="D5" s="4"/>
      <c r="E5" s="1"/>
      <c r="G5" s="88" t="s">
        <v>2</v>
      </c>
      <c r="H5" s="89"/>
      <c r="I5" s="89"/>
      <c r="J5" s="89"/>
      <c r="K5" s="89"/>
      <c r="L5" s="90"/>
      <c r="M5" s="8"/>
      <c r="O5" s="3"/>
    </row>
    <row r="6" spans="1:21" ht="32.25" thickBot="1" x14ac:dyDescent="0.3">
      <c r="A6" s="9" t="s">
        <v>3</v>
      </c>
      <c r="B6" s="9" t="s">
        <v>4</v>
      </c>
      <c r="C6" s="10" t="s">
        <v>5</v>
      </c>
      <c r="D6" s="9" t="s">
        <v>6</v>
      </c>
      <c r="E6" s="9" t="s">
        <v>7</v>
      </c>
      <c r="F6" s="11" t="s">
        <v>8</v>
      </c>
      <c r="G6" s="12" t="s">
        <v>9</v>
      </c>
      <c r="H6" s="12" t="s">
        <v>10</v>
      </c>
      <c r="I6" s="13" t="s">
        <v>11</v>
      </c>
      <c r="J6" s="14" t="s">
        <v>12</v>
      </c>
      <c r="K6" s="14" t="s">
        <v>13</v>
      </c>
      <c r="L6" s="15" t="s">
        <v>14</v>
      </c>
      <c r="M6" s="16" t="s">
        <v>15</v>
      </c>
      <c r="N6" s="17" t="s">
        <v>16</v>
      </c>
      <c r="O6" s="18"/>
      <c r="P6" s="19" t="s">
        <v>17</v>
      </c>
      <c r="Q6" s="20"/>
      <c r="R6" s="21">
        <v>42736</v>
      </c>
      <c r="S6" s="21">
        <v>42736</v>
      </c>
      <c r="T6" s="21" t="s">
        <v>18</v>
      </c>
      <c r="U6" s="21" t="s">
        <v>19</v>
      </c>
    </row>
    <row r="7" spans="1:21" ht="18.75" thickBot="1" x14ac:dyDescent="0.3">
      <c r="A7" s="22">
        <v>42736</v>
      </c>
      <c r="B7" s="23" t="s">
        <v>20</v>
      </c>
      <c r="C7" s="24" t="s">
        <v>9</v>
      </c>
      <c r="D7" s="23" t="s">
        <v>21</v>
      </c>
      <c r="E7" s="25">
        <v>100</v>
      </c>
      <c r="F7" s="26">
        <v>20</v>
      </c>
      <c r="G7" s="27">
        <f>IF(ISERROR(+IF(C7="CASSE ATELIER",E7,"")-F7),"",+IF(C7="CASSE ATELIER",E7,"")-F7)</f>
        <v>80</v>
      </c>
      <c r="H7" s="27" t="str">
        <f>IF(ISERROR(+IF(C7="SAV ATELIER",E7,"")-F7),"",+IF(C7="SAV ATELIER",E7,"")-F7)</f>
        <v/>
      </c>
      <c r="I7" s="28" t="str">
        <f>IF(ISERROR(+IF(C7="REVENTE",E7,"")-F7),"",+IF(C7="REVENTE",E7,"")-F7)</f>
        <v/>
      </c>
      <c r="J7" s="29" t="str">
        <f>IF(ISERROR(+IF(C7="CONSO MAG",E7,"")-F7),"",+IF(C7="CONSO MAG",E7,"")-F7)</f>
        <v/>
      </c>
      <c r="K7" s="29" t="str">
        <f>IF(ISERROR(+IF(C7="CONSO ATELIER",E7,"")-F7),"",+IF(C7="CONSO ATELIER",E7,"")-F7)</f>
        <v/>
      </c>
      <c r="L7" s="30" t="str">
        <f>IF(ISERROR(+IF(C7="NOTE DE FRAIS",E7,"")-F7),"",+IF(C7="NOTE DE FRAIS",E7,"")-F7)</f>
        <v/>
      </c>
      <c r="M7" s="30" t="str">
        <f>IF(ISERROR(IF(C7="APPORT CDC",E7,"")),"",IF(C7="APPORT CDC",E7,""))</f>
        <v/>
      </c>
      <c r="N7" s="31">
        <f>IF(M7&lt;&gt;"",C4+M7,IF(E7="","",C4-E7))</f>
        <v>900</v>
      </c>
      <c r="O7" s="18"/>
    </row>
    <row r="8" spans="1:21" ht="18.75" thickBot="1" x14ac:dyDescent="0.3">
      <c r="A8" s="22">
        <v>42737</v>
      </c>
      <c r="B8" s="23" t="s">
        <v>20</v>
      </c>
      <c r="C8" s="32" t="s">
        <v>10</v>
      </c>
      <c r="D8" s="23" t="s">
        <v>22</v>
      </c>
      <c r="E8" s="33">
        <v>100</v>
      </c>
      <c r="F8" s="34">
        <v>20</v>
      </c>
      <c r="G8" s="27" t="str">
        <f t="shared" ref="G8:G57" si="0">IF(ISERROR(+IF(C8="CASSE ATELIER",E8,"")-F8),"",+IF(C8="CASSE ATELIER",E8,"")-F8)</f>
        <v/>
      </c>
      <c r="H8" s="27">
        <f t="shared" ref="H8:H57" si="1">IF(ISERROR(+IF(C8="SAV ATELIER",E8,"")-F8),"",+IF(C8="SAV ATELIER",E8,"")-F8)</f>
        <v>80</v>
      </c>
      <c r="I8" s="28" t="str">
        <f t="shared" ref="I8:I57" si="2">IF(ISERROR(+IF(C8="REVENTE",E8,"")-F8),"",+IF(C8="REVENTE",E8,"")-F8)</f>
        <v/>
      </c>
      <c r="J8" s="29" t="str">
        <f t="shared" ref="J8:J57" si="3">IF(ISERROR(+IF(C8="CONSO MAG",E8,"")-F8),"",+IF(C8="CONSO MAG",E8,"")-F8)</f>
        <v/>
      </c>
      <c r="K8" s="29" t="str">
        <f t="shared" ref="K8:K57" si="4">IF(ISERROR(+IF(C8="CONSO ATELIER",E8,"")-F8),"",+IF(C8="CONSO ATELIER",E8,"")-F8)</f>
        <v/>
      </c>
      <c r="L8" s="30" t="str">
        <f t="shared" ref="L8:L57" si="5">IF(ISERROR(+IF(C8="NOTE DE FRAIS",E8,"")-F8),"",+IF(C8="NOTE DE FRAIS",E8,"")-F8)</f>
        <v/>
      </c>
      <c r="M8" s="30" t="str">
        <f t="shared" ref="M8:M57" si="6">IF(ISERROR(+IF(C8="APPORT CDC",E8,"")),"",+IF(C8="APPORT CDC",E8,""))</f>
        <v/>
      </c>
      <c r="N8" s="31">
        <f t="shared" ref="N8:N58" si="7">IF(M8&lt;&gt;"",N7+M8,IF(E8="","",N7-E8))</f>
        <v>800</v>
      </c>
      <c r="O8" s="18"/>
      <c r="P8" s="35" t="s">
        <v>9</v>
      </c>
      <c r="Q8" s="36"/>
      <c r="R8" s="37">
        <v>49.31</v>
      </c>
      <c r="S8" s="37">
        <f>G58</f>
        <v>80</v>
      </c>
      <c r="T8" s="38">
        <f>S8-R8</f>
        <v>30.689999999999998</v>
      </c>
      <c r="U8" s="39">
        <f>S8/R8-100%</f>
        <v>0.62238896775501917</v>
      </c>
    </row>
    <row r="9" spans="1:21" ht="18.75" thickBot="1" x14ac:dyDescent="0.3">
      <c r="A9" s="22">
        <v>42738</v>
      </c>
      <c r="B9" s="23" t="s">
        <v>20</v>
      </c>
      <c r="C9" s="32" t="s">
        <v>11</v>
      </c>
      <c r="D9" s="23" t="s">
        <v>23</v>
      </c>
      <c r="E9" s="33">
        <v>100</v>
      </c>
      <c r="F9" s="34">
        <v>20</v>
      </c>
      <c r="G9" s="27" t="str">
        <f t="shared" si="0"/>
        <v/>
      </c>
      <c r="H9" s="27" t="str">
        <f t="shared" si="1"/>
        <v/>
      </c>
      <c r="I9" s="28">
        <f t="shared" si="2"/>
        <v>80</v>
      </c>
      <c r="J9" s="29" t="str">
        <f t="shared" si="3"/>
        <v/>
      </c>
      <c r="K9" s="29" t="str">
        <f t="shared" si="4"/>
        <v/>
      </c>
      <c r="L9" s="30" t="str">
        <f t="shared" si="5"/>
        <v/>
      </c>
      <c r="M9" s="30" t="str">
        <f t="shared" si="6"/>
        <v/>
      </c>
      <c r="N9" s="31">
        <f t="shared" si="7"/>
        <v>700</v>
      </c>
      <c r="O9" s="18"/>
      <c r="P9" s="40" t="s">
        <v>10</v>
      </c>
      <c r="Q9" s="41"/>
      <c r="R9" s="37">
        <v>16.739999999999998</v>
      </c>
      <c r="S9" s="37">
        <f>H58</f>
        <v>80</v>
      </c>
      <c r="T9" s="38">
        <f t="shared" ref="T9:T13" si="8">S9-R9</f>
        <v>63.260000000000005</v>
      </c>
      <c r="U9" s="39">
        <f t="shared" ref="U9:U13" si="9">S9/R9-100%</f>
        <v>3.7789725209080052</v>
      </c>
    </row>
    <row r="10" spans="1:21" ht="18.75" thickBot="1" x14ac:dyDescent="0.3">
      <c r="A10" s="22">
        <v>42739</v>
      </c>
      <c r="B10" s="23" t="s">
        <v>20</v>
      </c>
      <c r="C10" s="32" t="s">
        <v>12</v>
      </c>
      <c r="D10" s="23" t="s">
        <v>24</v>
      </c>
      <c r="E10" s="42">
        <v>100</v>
      </c>
      <c r="F10" s="43">
        <v>20</v>
      </c>
      <c r="G10" s="27" t="str">
        <f t="shared" si="0"/>
        <v/>
      </c>
      <c r="H10" s="27" t="str">
        <f t="shared" si="1"/>
        <v/>
      </c>
      <c r="I10" s="28" t="str">
        <f t="shared" si="2"/>
        <v/>
      </c>
      <c r="J10" s="29">
        <f t="shared" si="3"/>
        <v>80</v>
      </c>
      <c r="K10" s="29" t="str">
        <f t="shared" si="4"/>
        <v/>
      </c>
      <c r="L10" s="30" t="str">
        <f t="shared" si="5"/>
        <v/>
      </c>
      <c r="M10" s="30" t="str">
        <f t="shared" si="6"/>
        <v/>
      </c>
      <c r="N10" s="31">
        <f t="shared" si="7"/>
        <v>600</v>
      </c>
      <c r="O10" s="18"/>
      <c r="P10" s="44" t="s">
        <v>11</v>
      </c>
      <c r="Q10" s="41"/>
      <c r="R10" s="37">
        <v>124.32</v>
      </c>
      <c r="S10" s="37">
        <f>I58</f>
        <v>80</v>
      </c>
      <c r="T10" s="38">
        <f t="shared" si="8"/>
        <v>-44.319999999999993</v>
      </c>
      <c r="U10" s="39">
        <f t="shared" si="9"/>
        <v>-0.35649935649935649</v>
      </c>
    </row>
    <row r="11" spans="1:21" ht="18.75" customHeight="1" thickBot="1" x14ac:dyDescent="0.3">
      <c r="A11" s="22">
        <v>42740</v>
      </c>
      <c r="B11" s="23" t="s">
        <v>20</v>
      </c>
      <c r="C11" s="32" t="s">
        <v>13</v>
      </c>
      <c r="D11" s="23" t="s">
        <v>25</v>
      </c>
      <c r="E11" s="42">
        <v>100</v>
      </c>
      <c r="F11" s="43">
        <v>20</v>
      </c>
      <c r="G11" s="27" t="str">
        <f t="shared" si="0"/>
        <v/>
      </c>
      <c r="H11" s="27" t="str">
        <f t="shared" si="1"/>
        <v/>
      </c>
      <c r="I11" s="28" t="str">
        <f t="shared" si="2"/>
        <v/>
      </c>
      <c r="J11" s="29" t="str">
        <f t="shared" si="3"/>
        <v/>
      </c>
      <c r="K11" s="29">
        <f t="shared" si="4"/>
        <v>80</v>
      </c>
      <c r="L11" s="30" t="str">
        <f t="shared" si="5"/>
        <v/>
      </c>
      <c r="M11" s="30" t="str">
        <f t="shared" si="6"/>
        <v/>
      </c>
      <c r="N11" s="31">
        <f t="shared" si="7"/>
        <v>500</v>
      </c>
      <c r="O11" s="18"/>
      <c r="P11" s="45" t="s">
        <v>12</v>
      </c>
      <c r="Q11" s="41"/>
      <c r="R11" s="37">
        <v>980.1</v>
      </c>
      <c r="S11" s="37">
        <f>J58</f>
        <v>80</v>
      </c>
      <c r="T11" s="38">
        <f t="shared" si="8"/>
        <v>-900.1</v>
      </c>
      <c r="U11" s="39">
        <f t="shared" si="9"/>
        <v>-0.91837567595143355</v>
      </c>
    </row>
    <row r="12" spans="1:21" ht="18.75" customHeight="1" thickBot="1" x14ac:dyDescent="0.3">
      <c r="A12" s="22">
        <v>42741</v>
      </c>
      <c r="B12" s="23" t="s">
        <v>20</v>
      </c>
      <c r="C12" s="32" t="s">
        <v>14</v>
      </c>
      <c r="D12" s="23" t="s">
        <v>26</v>
      </c>
      <c r="E12" s="33">
        <v>100</v>
      </c>
      <c r="F12" s="34">
        <v>20</v>
      </c>
      <c r="G12" s="27" t="str">
        <f t="shared" si="0"/>
        <v/>
      </c>
      <c r="H12" s="27" t="str">
        <f t="shared" si="1"/>
        <v/>
      </c>
      <c r="I12" s="28" t="str">
        <f t="shared" si="2"/>
        <v/>
      </c>
      <c r="J12" s="29" t="str">
        <f t="shared" si="3"/>
        <v/>
      </c>
      <c r="K12" s="29" t="str">
        <f t="shared" si="4"/>
        <v/>
      </c>
      <c r="L12" s="30">
        <f t="shared" si="5"/>
        <v>80</v>
      </c>
      <c r="M12" s="30" t="str">
        <f t="shared" si="6"/>
        <v/>
      </c>
      <c r="N12" s="31">
        <f t="shared" si="7"/>
        <v>400</v>
      </c>
      <c r="O12" s="18"/>
      <c r="P12" s="45" t="s">
        <v>13</v>
      </c>
      <c r="Q12" s="41"/>
      <c r="R12" s="37">
        <v>10.88</v>
      </c>
      <c r="S12" s="37">
        <f>K58</f>
        <v>80</v>
      </c>
      <c r="T12" s="38">
        <f t="shared" si="8"/>
        <v>69.12</v>
      </c>
      <c r="U12" s="39">
        <f t="shared" si="9"/>
        <v>6.3529411764705879</v>
      </c>
    </row>
    <row r="13" spans="1:21" ht="18.75" customHeight="1" thickBot="1" x14ac:dyDescent="0.3">
      <c r="A13" s="22">
        <v>42742</v>
      </c>
      <c r="B13" s="23" t="s">
        <v>20</v>
      </c>
      <c r="C13" s="32" t="s">
        <v>15</v>
      </c>
      <c r="D13" s="23" t="s">
        <v>27</v>
      </c>
      <c r="E13" s="33">
        <v>1000</v>
      </c>
      <c r="F13" s="34"/>
      <c r="G13" s="27" t="str">
        <f t="shared" si="0"/>
        <v/>
      </c>
      <c r="H13" s="27" t="str">
        <f t="shared" si="1"/>
        <v/>
      </c>
      <c r="I13" s="28" t="str">
        <f t="shared" si="2"/>
        <v/>
      </c>
      <c r="J13" s="29" t="str">
        <f t="shared" si="3"/>
        <v/>
      </c>
      <c r="K13" s="29" t="str">
        <f t="shared" si="4"/>
        <v/>
      </c>
      <c r="L13" s="30" t="str">
        <f t="shared" si="5"/>
        <v/>
      </c>
      <c r="M13" s="30">
        <f t="shared" si="6"/>
        <v>1000</v>
      </c>
      <c r="N13" s="31">
        <f t="shared" si="7"/>
        <v>1400</v>
      </c>
      <c r="O13" s="18"/>
      <c r="P13" s="46" t="s">
        <v>14</v>
      </c>
      <c r="Q13" s="41"/>
      <c r="R13" s="37">
        <v>12.25</v>
      </c>
      <c r="S13" s="37">
        <f>L58</f>
        <v>80</v>
      </c>
      <c r="T13" s="38">
        <f t="shared" si="8"/>
        <v>67.75</v>
      </c>
      <c r="U13" s="39">
        <f t="shared" si="9"/>
        <v>5.5306122448979593</v>
      </c>
    </row>
    <row r="14" spans="1:21" ht="18.75" customHeight="1" thickBot="1" x14ac:dyDescent="0.3">
      <c r="A14" s="47"/>
      <c r="B14" s="33"/>
      <c r="C14" s="32"/>
      <c r="D14" s="48"/>
      <c r="E14" s="33"/>
      <c r="F14" s="34"/>
      <c r="G14" s="27" t="str">
        <f t="shared" si="0"/>
        <v/>
      </c>
      <c r="H14" s="27" t="str">
        <f t="shared" si="1"/>
        <v/>
      </c>
      <c r="I14" s="28" t="str">
        <f t="shared" si="2"/>
        <v/>
      </c>
      <c r="J14" s="29" t="str">
        <f t="shared" si="3"/>
        <v/>
      </c>
      <c r="K14" s="29" t="str">
        <f t="shared" si="4"/>
        <v/>
      </c>
      <c r="L14" s="30" t="str">
        <f t="shared" si="5"/>
        <v/>
      </c>
      <c r="M14" s="30" t="str">
        <f t="shared" si="6"/>
        <v/>
      </c>
      <c r="N14" s="31" t="str">
        <f t="shared" si="7"/>
        <v/>
      </c>
      <c r="O14" s="18"/>
    </row>
    <row r="15" spans="1:21" ht="18.75" customHeight="1" thickBot="1" x14ac:dyDescent="0.3">
      <c r="A15" s="47"/>
      <c r="B15" s="33"/>
      <c r="C15" s="32"/>
      <c r="D15" s="48"/>
      <c r="E15" s="33"/>
      <c r="F15" s="34"/>
      <c r="G15" s="27" t="str">
        <f t="shared" si="0"/>
        <v/>
      </c>
      <c r="H15" s="27" t="str">
        <f t="shared" si="1"/>
        <v/>
      </c>
      <c r="I15" s="28" t="str">
        <f t="shared" si="2"/>
        <v/>
      </c>
      <c r="J15" s="29" t="str">
        <f t="shared" si="3"/>
        <v/>
      </c>
      <c r="K15" s="29" t="str">
        <f t="shared" si="4"/>
        <v/>
      </c>
      <c r="L15" s="30" t="str">
        <f t="shared" si="5"/>
        <v/>
      </c>
      <c r="M15" s="30" t="str">
        <f t="shared" si="6"/>
        <v/>
      </c>
      <c r="N15" s="31" t="str">
        <f t="shared" si="7"/>
        <v/>
      </c>
      <c r="O15" s="18"/>
      <c r="P15" s="49" t="s">
        <v>28</v>
      </c>
      <c r="Q15" s="50"/>
      <c r="R15" s="51">
        <f>SUM(R8:R13)</f>
        <v>1193.6000000000001</v>
      </c>
      <c r="S15" s="51">
        <f>SUM(G58:L58)</f>
        <v>480</v>
      </c>
      <c r="T15" s="52">
        <f t="shared" ref="T15" si="10">S15-R15</f>
        <v>-713.60000000000014</v>
      </c>
      <c r="U15" s="53">
        <f t="shared" ref="U15" si="11">S15/R15-100%</f>
        <v>-0.5978552278820376</v>
      </c>
    </row>
    <row r="16" spans="1:21" ht="18.75" customHeight="1" x14ac:dyDescent="0.25">
      <c r="A16" s="47"/>
      <c r="B16" s="33"/>
      <c r="C16" s="32"/>
      <c r="D16" s="48"/>
      <c r="E16" s="33"/>
      <c r="F16" s="34"/>
      <c r="G16" s="27" t="str">
        <f t="shared" si="0"/>
        <v/>
      </c>
      <c r="H16" s="27" t="str">
        <f t="shared" si="1"/>
        <v/>
      </c>
      <c r="I16" s="28" t="str">
        <f t="shared" si="2"/>
        <v/>
      </c>
      <c r="J16" s="29" t="str">
        <f t="shared" si="3"/>
        <v/>
      </c>
      <c r="K16" s="29" t="str">
        <f t="shared" si="4"/>
        <v/>
      </c>
      <c r="L16" s="30" t="str">
        <f t="shared" si="5"/>
        <v/>
      </c>
      <c r="M16" s="30" t="str">
        <f t="shared" si="6"/>
        <v/>
      </c>
      <c r="N16" s="31" t="str">
        <f t="shared" si="7"/>
        <v/>
      </c>
      <c r="O16" s="18"/>
    </row>
    <row r="17" spans="1:22" ht="18.75" customHeight="1" x14ac:dyDescent="0.25">
      <c r="A17" s="47"/>
      <c r="B17" s="33"/>
      <c r="C17" s="32"/>
      <c r="D17" s="48"/>
      <c r="E17" s="33"/>
      <c r="F17" s="34"/>
      <c r="G17" s="27" t="str">
        <f t="shared" si="0"/>
        <v/>
      </c>
      <c r="H17" s="27" t="str">
        <f t="shared" si="1"/>
        <v/>
      </c>
      <c r="I17" s="28" t="str">
        <f t="shared" si="2"/>
        <v/>
      </c>
      <c r="J17" s="29" t="str">
        <f t="shared" si="3"/>
        <v/>
      </c>
      <c r="K17" s="29" t="str">
        <f t="shared" si="4"/>
        <v/>
      </c>
      <c r="L17" s="30" t="str">
        <f t="shared" si="5"/>
        <v/>
      </c>
      <c r="M17" s="30" t="str">
        <f t="shared" si="6"/>
        <v/>
      </c>
      <c r="N17" s="31" t="str">
        <f t="shared" si="7"/>
        <v/>
      </c>
      <c r="O17" s="18"/>
      <c r="P17" s="54"/>
      <c r="Q17" s="54"/>
      <c r="R17" s="54"/>
      <c r="S17" s="54"/>
      <c r="T17" s="54"/>
      <c r="U17" s="54"/>
    </row>
    <row r="18" spans="1:22" ht="18.75" thickBot="1" x14ac:dyDescent="0.3">
      <c r="A18" s="47"/>
      <c r="B18" s="33"/>
      <c r="C18" s="32"/>
      <c r="D18" s="48"/>
      <c r="E18" s="33"/>
      <c r="F18" s="34"/>
      <c r="G18" s="27" t="str">
        <f t="shared" si="0"/>
        <v/>
      </c>
      <c r="H18" s="27" t="str">
        <f t="shared" si="1"/>
        <v/>
      </c>
      <c r="I18" s="28" t="str">
        <f t="shared" si="2"/>
        <v/>
      </c>
      <c r="J18" s="29" t="str">
        <f t="shared" si="3"/>
        <v/>
      </c>
      <c r="K18" s="29" t="str">
        <f t="shared" si="4"/>
        <v/>
      </c>
      <c r="L18" s="30" t="str">
        <f t="shared" si="5"/>
        <v/>
      </c>
      <c r="M18" s="30" t="str">
        <f t="shared" si="6"/>
        <v/>
      </c>
      <c r="N18" s="31" t="str">
        <f t="shared" si="7"/>
        <v/>
      </c>
      <c r="O18" s="18"/>
    </row>
    <row r="19" spans="1:22" ht="18.75" thickBot="1" x14ac:dyDescent="0.3">
      <c r="A19" s="47"/>
      <c r="B19" s="33"/>
      <c r="C19" s="32"/>
      <c r="D19" s="48"/>
      <c r="E19" s="33"/>
      <c r="F19" s="34"/>
      <c r="G19" s="27" t="str">
        <f t="shared" si="0"/>
        <v/>
      </c>
      <c r="H19" s="27" t="str">
        <f t="shared" si="1"/>
        <v/>
      </c>
      <c r="I19" s="28" t="str">
        <f t="shared" si="2"/>
        <v/>
      </c>
      <c r="J19" s="29" t="str">
        <f t="shared" si="3"/>
        <v/>
      </c>
      <c r="K19" s="29" t="str">
        <f t="shared" si="4"/>
        <v/>
      </c>
      <c r="L19" s="30" t="str">
        <f t="shared" si="5"/>
        <v/>
      </c>
      <c r="M19" s="30" t="str">
        <f t="shared" si="6"/>
        <v/>
      </c>
      <c r="N19" s="31" t="str">
        <f t="shared" si="7"/>
        <v/>
      </c>
      <c r="O19" s="18"/>
      <c r="P19" s="55" t="s">
        <v>8</v>
      </c>
      <c r="Q19" s="56"/>
      <c r="R19" s="57">
        <f>SUM(F7:F57)</f>
        <v>120</v>
      </c>
    </row>
    <row r="20" spans="1:22" ht="18.75" thickBot="1" x14ac:dyDescent="0.3">
      <c r="A20" s="47"/>
      <c r="B20" s="33"/>
      <c r="C20" s="32"/>
      <c r="D20" s="48"/>
      <c r="E20" s="33"/>
      <c r="F20" s="34"/>
      <c r="G20" s="27" t="str">
        <f t="shared" si="0"/>
        <v/>
      </c>
      <c r="H20" s="27" t="str">
        <f t="shared" si="1"/>
        <v/>
      </c>
      <c r="I20" s="28" t="str">
        <f t="shared" si="2"/>
        <v/>
      </c>
      <c r="J20" s="29" t="str">
        <f t="shared" si="3"/>
        <v/>
      </c>
      <c r="K20" s="29" t="str">
        <f t="shared" si="4"/>
        <v/>
      </c>
      <c r="L20" s="30" t="str">
        <f t="shared" si="5"/>
        <v/>
      </c>
      <c r="M20" s="30" t="str">
        <f t="shared" si="6"/>
        <v/>
      </c>
      <c r="N20" s="31" t="str">
        <f t="shared" si="7"/>
        <v/>
      </c>
      <c r="O20" s="18"/>
    </row>
    <row r="21" spans="1:22" ht="18.75" thickBot="1" x14ac:dyDescent="0.3">
      <c r="A21" s="47"/>
      <c r="B21" s="33"/>
      <c r="C21" s="32"/>
      <c r="D21" s="48"/>
      <c r="E21" s="33"/>
      <c r="F21" s="34"/>
      <c r="G21" s="27" t="str">
        <f t="shared" si="0"/>
        <v/>
      </c>
      <c r="H21" s="27" t="str">
        <f t="shared" si="1"/>
        <v/>
      </c>
      <c r="I21" s="28" t="str">
        <f t="shared" si="2"/>
        <v/>
      </c>
      <c r="J21" s="29" t="str">
        <f t="shared" si="3"/>
        <v/>
      </c>
      <c r="K21" s="29" t="str">
        <f t="shared" si="4"/>
        <v/>
      </c>
      <c r="L21" s="30" t="str">
        <f t="shared" si="5"/>
        <v/>
      </c>
      <c r="M21" s="30" t="str">
        <f t="shared" si="6"/>
        <v/>
      </c>
      <c r="N21" s="31" t="str">
        <f t="shared" si="7"/>
        <v/>
      </c>
      <c r="O21" s="18"/>
      <c r="P21" s="58" t="s">
        <v>29</v>
      </c>
      <c r="Q21" s="59"/>
      <c r="R21" s="60">
        <f>SUMIF(E7:E37,"&lt;0",E7:E37)*-1</f>
        <v>0</v>
      </c>
    </row>
    <row r="22" spans="1:22" ht="18.75" thickBot="1" x14ac:dyDescent="0.3">
      <c r="A22" s="47"/>
      <c r="B22" s="33"/>
      <c r="C22" s="32"/>
      <c r="D22" s="48"/>
      <c r="E22" s="33"/>
      <c r="F22" s="34"/>
      <c r="G22" s="27" t="str">
        <f t="shared" si="0"/>
        <v/>
      </c>
      <c r="H22" s="27" t="str">
        <f t="shared" si="1"/>
        <v/>
      </c>
      <c r="I22" s="28" t="str">
        <f t="shared" si="2"/>
        <v/>
      </c>
      <c r="J22" s="29" t="str">
        <f t="shared" si="3"/>
        <v/>
      </c>
      <c r="K22" s="29" t="str">
        <f t="shared" si="4"/>
        <v/>
      </c>
      <c r="L22" s="30" t="str">
        <f t="shared" si="5"/>
        <v/>
      </c>
      <c r="M22" s="30" t="str">
        <f t="shared" si="6"/>
        <v/>
      </c>
      <c r="N22" s="31" t="str">
        <f t="shared" si="7"/>
        <v/>
      </c>
      <c r="O22" s="18"/>
    </row>
    <row r="23" spans="1:22" ht="18.75" thickBot="1" x14ac:dyDescent="0.3">
      <c r="A23" s="47"/>
      <c r="B23" s="33"/>
      <c r="C23" s="32"/>
      <c r="D23" s="48"/>
      <c r="E23" s="33"/>
      <c r="F23" s="34"/>
      <c r="G23" s="27" t="str">
        <f t="shared" si="0"/>
        <v/>
      </c>
      <c r="H23" s="27" t="str">
        <f t="shared" si="1"/>
        <v/>
      </c>
      <c r="I23" s="28" t="str">
        <f t="shared" si="2"/>
        <v/>
      </c>
      <c r="J23" s="29" t="str">
        <f t="shared" si="3"/>
        <v/>
      </c>
      <c r="K23" s="29" t="str">
        <f t="shared" si="4"/>
        <v/>
      </c>
      <c r="L23" s="30" t="str">
        <f t="shared" si="5"/>
        <v/>
      </c>
      <c r="M23" s="30" t="str">
        <f t="shared" si="6"/>
        <v/>
      </c>
      <c r="N23" s="31" t="str">
        <f t="shared" si="7"/>
        <v/>
      </c>
      <c r="O23" s="18"/>
      <c r="P23" s="61" t="s">
        <v>16</v>
      </c>
      <c r="Q23" s="62"/>
      <c r="R23" s="63">
        <f>N58</f>
        <v>1400</v>
      </c>
      <c r="S23" s="64"/>
      <c r="T23" s="64"/>
      <c r="U23" s="64"/>
      <c r="V23" s="65"/>
    </row>
    <row r="24" spans="1:22" ht="18.75" thickBot="1" x14ac:dyDescent="0.3">
      <c r="A24" s="47"/>
      <c r="B24" s="33"/>
      <c r="C24" s="32"/>
      <c r="D24" s="48"/>
      <c r="E24" s="33"/>
      <c r="F24" s="34"/>
      <c r="G24" s="27" t="str">
        <f t="shared" si="0"/>
        <v/>
      </c>
      <c r="H24" s="27" t="str">
        <f t="shared" si="1"/>
        <v/>
      </c>
      <c r="I24" s="28" t="str">
        <f t="shared" si="2"/>
        <v/>
      </c>
      <c r="J24" s="29" t="str">
        <f t="shared" si="3"/>
        <v/>
      </c>
      <c r="K24" s="29" t="str">
        <f t="shared" si="4"/>
        <v/>
      </c>
      <c r="L24" s="30" t="str">
        <f t="shared" si="5"/>
        <v/>
      </c>
      <c r="M24" s="30" t="str">
        <f t="shared" si="6"/>
        <v/>
      </c>
      <c r="N24" s="31" t="str">
        <f t="shared" si="7"/>
        <v/>
      </c>
      <c r="O24" s="18"/>
      <c r="S24" s="65"/>
      <c r="T24" s="65"/>
      <c r="U24" s="65"/>
      <c r="V24" s="65"/>
    </row>
    <row r="25" spans="1:22" ht="18.75" thickBot="1" x14ac:dyDescent="0.3">
      <c r="A25" s="47"/>
      <c r="B25" s="33"/>
      <c r="C25" s="32"/>
      <c r="D25" s="48"/>
      <c r="E25" s="33"/>
      <c r="F25" s="34"/>
      <c r="G25" s="27" t="str">
        <f t="shared" si="0"/>
        <v/>
      </c>
      <c r="H25" s="27" t="str">
        <f t="shared" si="1"/>
        <v/>
      </c>
      <c r="I25" s="28" t="str">
        <f t="shared" si="2"/>
        <v/>
      </c>
      <c r="J25" s="29" t="str">
        <f t="shared" si="3"/>
        <v/>
      </c>
      <c r="K25" s="29" t="str">
        <f t="shared" si="4"/>
        <v/>
      </c>
      <c r="L25" s="30" t="str">
        <f t="shared" si="5"/>
        <v/>
      </c>
      <c r="M25" s="30" t="str">
        <f t="shared" si="6"/>
        <v/>
      </c>
      <c r="N25" s="31" t="str">
        <f t="shared" si="7"/>
        <v/>
      </c>
      <c r="O25" s="18"/>
      <c r="P25" s="66" t="s">
        <v>30</v>
      </c>
      <c r="Q25" s="67"/>
      <c r="R25" s="68">
        <v>0</v>
      </c>
      <c r="S25" s="69"/>
      <c r="T25" s="69"/>
      <c r="U25" s="69"/>
      <c r="V25" s="65"/>
    </row>
    <row r="26" spans="1:22" ht="18" x14ac:dyDescent="0.25">
      <c r="A26" s="47"/>
      <c r="B26" s="33"/>
      <c r="C26" s="32"/>
      <c r="D26" s="48"/>
      <c r="E26" s="33"/>
      <c r="F26" s="34"/>
      <c r="G26" s="27" t="str">
        <f t="shared" si="0"/>
        <v/>
      </c>
      <c r="H26" s="27" t="str">
        <f t="shared" si="1"/>
        <v/>
      </c>
      <c r="I26" s="28" t="str">
        <f t="shared" si="2"/>
        <v/>
      </c>
      <c r="J26" s="29" t="str">
        <f t="shared" si="3"/>
        <v/>
      </c>
      <c r="K26" s="29" t="str">
        <f t="shared" si="4"/>
        <v/>
      </c>
      <c r="L26" s="30" t="str">
        <f t="shared" si="5"/>
        <v/>
      </c>
      <c r="M26" s="30" t="str">
        <f t="shared" si="6"/>
        <v/>
      </c>
      <c r="N26" s="31" t="str">
        <f t="shared" si="7"/>
        <v/>
      </c>
      <c r="O26" s="18"/>
      <c r="S26" s="65"/>
      <c r="T26" s="65"/>
      <c r="U26" s="65"/>
      <c r="V26" s="65"/>
    </row>
    <row r="27" spans="1:22" ht="18" x14ac:dyDescent="0.25">
      <c r="A27" s="47"/>
      <c r="B27" s="33"/>
      <c r="C27" s="32"/>
      <c r="D27" s="48"/>
      <c r="E27" s="33"/>
      <c r="F27" s="34"/>
      <c r="G27" s="27" t="str">
        <f t="shared" si="0"/>
        <v/>
      </c>
      <c r="H27" s="27" t="str">
        <f t="shared" si="1"/>
        <v/>
      </c>
      <c r="I27" s="28" t="str">
        <f t="shared" si="2"/>
        <v/>
      </c>
      <c r="J27" s="29" t="str">
        <f t="shared" si="3"/>
        <v/>
      </c>
      <c r="K27" s="29" t="str">
        <f t="shared" si="4"/>
        <v/>
      </c>
      <c r="L27" s="30" t="str">
        <f t="shared" si="5"/>
        <v/>
      </c>
      <c r="M27" s="30" t="str">
        <f t="shared" si="6"/>
        <v/>
      </c>
      <c r="N27" s="31" t="str">
        <f t="shared" si="7"/>
        <v/>
      </c>
      <c r="O27" s="18"/>
      <c r="S27" s="65"/>
      <c r="T27" s="65"/>
      <c r="U27" s="65"/>
      <c r="V27" s="65"/>
    </row>
    <row r="28" spans="1:22" ht="18" x14ac:dyDescent="0.25">
      <c r="A28" s="47"/>
      <c r="B28" s="33"/>
      <c r="C28" s="32"/>
      <c r="D28" s="48"/>
      <c r="E28" s="33"/>
      <c r="F28" s="34"/>
      <c r="G28" s="27" t="str">
        <f t="shared" si="0"/>
        <v/>
      </c>
      <c r="H28" s="27" t="str">
        <f t="shared" si="1"/>
        <v/>
      </c>
      <c r="I28" s="28" t="str">
        <f t="shared" si="2"/>
        <v/>
      </c>
      <c r="J28" s="29" t="str">
        <f t="shared" si="3"/>
        <v/>
      </c>
      <c r="K28" s="29" t="str">
        <f t="shared" si="4"/>
        <v/>
      </c>
      <c r="L28" s="30" t="str">
        <f t="shared" si="5"/>
        <v/>
      </c>
      <c r="M28" s="30" t="str">
        <f t="shared" si="6"/>
        <v/>
      </c>
      <c r="N28" s="31" t="str">
        <f t="shared" si="7"/>
        <v/>
      </c>
      <c r="O28" s="18"/>
      <c r="T28" s="70"/>
      <c r="U28" s="70"/>
      <c r="V28" s="65"/>
    </row>
    <row r="29" spans="1:22" ht="18" x14ac:dyDescent="0.25">
      <c r="A29" s="47"/>
      <c r="B29" s="33"/>
      <c r="C29" s="32"/>
      <c r="D29" s="48"/>
      <c r="E29" s="33"/>
      <c r="F29" s="34"/>
      <c r="G29" s="27" t="str">
        <f t="shared" si="0"/>
        <v/>
      </c>
      <c r="H29" s="27" t="str">
        <f t="shared" si="1"/>
        <v/>
      </c>
      <c r="I29" s="28" t="str">
        <f t="shared" si="2"/>
        <v/>
      </c>
      <c r="J29" s="29" t="str">
        <f t="shared" si="3"/>
        <v/>
      </c>
      <c r="K29" s="29" t="str">
        <f t="shared" si="4"/>
        <v/>
      </c>
      <c r="L29" s="30" t="str">
        <f t="shared" si="5"/>
        <v/>
      </c>
      <c r="M29" s="30" t="str">
        <f t="shared" si="6"/>
        <v/>
      </c>
      <c r="N29" s="31" t="str">
        <f t="shared" si="7"/>
        <v/>
      </c>
      <c r="O29" s="18"/>
      <c r="T29" s="65"/>
      <c r="U29" s="65"/>
      <c r="V29" s="65"/>
    </row>
    <row r="30" spans="1:22" ht="18" x14ac:dyDescent="0.25">
      <c r="A30" s="47"/>
      <c r="B30" s="33"/>
      <c r="C30" s="32"/>
      <c r="D30" s="48"/>
      <c r="E30" s="33"/>
      <c r="F30" s="34"/>
      <c r="G30" s="27" t="str">
        <f t="shared" si="0"/>
        <v/>
      </c>
      <c r="H30" s="27" t="str">
        <f t="shared" si="1"/>
        <v/>
      </c>
      <c r="I30" s="28" t="str">
        <f t="shared" si="2"/>
        <v/>
      </c>
      <c r="J30" s="29" t="str">
        <f t="shared" si="3"/>
        <v/>
      </c>
      <c r="K30" s="29" t="str">
        <f t="shared" si="4"/>
        <v/>
      </c>
      <c r="L30" s="30" t="str">
        <f t="shared" si="5"/>
        <v/>
      </c>
      <c r="M30" s="30" t="str">
        <f t="shared" si="6"/>
        <v/>
      </c>
      <c r="N30" s="31" t="str">
        <f t="shared" si="7"/>
        <v/>
      </c>
      <c r="O30" s="18"/>
      <c r="T30" s="71"/>
      <c r="U30" s="72"/>
      <c r="V30" s="65"/>
    </row>
    <row r="31" spans="1:22" ht="18" x14ac:dyDescent="0.25">
      <c r="A31" s="47"/>
      <c r="B31" s="33"/>
      <c r="C31" s="32"/>
      <c r="D31" s="48"/>
      <c r="E31" s="33"/>
      <c r="F31" s="34"/>
      <c r="G31" s="27" t="str">
        <f t="shared" si="0"/>
        <v/>
      </c>
      <c r="H31" s="27" t="str">
        <f t="shared" si="1"/>
        <v/>
      </c>
      <c r="I31" s="28" t="str">
        <f t="shared" si="2"/>
        <v/>
      </c>
      <c r="J31" s="29" t="str">
        <f t="shared" si="3"/>
        <v/>
      </c>
      <c r="K31" s="29" t="str">
        <f t="shared" si="4"/>
        <v/>
      </c>
      <c r="L31" s="30" t="str">
        <f t="shared" si="5"/>
        <v/>
      </c>
      <c r="M31" s="30" t="str">
        <f t="shared" si="6"/>
        <v/>
      </c>
      <c r="N31" s="31" t="str">
        <f t="shared" si="7"/>
        <v/>
      </c>
      <c r="O31" s="18"/>
      <c r="T31" s="65"/>
      <c r="U31" s="65"/>
      <c r="V31" s="65"/>
    </row>
    <row r="32" spans="1:22" ht="18" x14ac:dyDescent="0.25">
      <c r="A32" s="47"/>
      <c r="B32" s="33"/>
      <c r="C32" s="32"/>
      <c r="D32" s="48"/>
      <c r="E32" s="33"/>
      <c r="F32" s="34"/>
      <c r="G32" s="27" t="str">
        <f t="shared" si="0"/>
        <v/>
      </c>
      <c r="H32" s="27" t="str">
        <f t="shared" si="1"/>
        <v/>
      </c>
      <c r="I32" s="28" t="str">
        <f t="shared" si="2"/>
        <v/>
      </c>
      <c r="J32" s="29" t="str">
        <f t="shared" si="3"/>
        <v/>
      </c>
      <c r="K32" s="29" t="str">
        <f t="shared" si="4"/>
        <v/>
      </c>
      <c r="L32" s="30" t="str">
        <f t="shared" si="5"/>
        <v/>
      </c>
      <c r="M32" s="30" t="str">
        <f t="shared" si="6"/>
        <v/>
      </c>
      <c r="N32" s="31" t="str">
        <f t="shared" si="7"/>
        <v/>
      </c>
      <c r="O32" s="18"/>
      <c r="T32" s="65"/>
      <c r="U32" s="65"/>
      <c r="V32" s="65"/>
    </row>
    <row r="33" spans="1:15" ht="18" x14ac:dyDescent="0.25">
      <c r="A33" s="47"/>
      <c r="B33" s="33"/>
      <c r="C33" s="32"/>
      <c r="D33" s="48"/>
      <c r="E33" s="33"/>
      <c r="F33" s="34"/>
      <c r="G33" s="27" t="str">
        <f t="shared" si="0"/>
        <v/>
      </c>
      <c r="H33" s="27" t="str">
        <f t="shared" si="1"/>
        <v/>
      </c>
      <c r="I33" s="28" t="str">
        <f t="shared" si="2"/>
        <v/>
      </c>
      <c r="J33" s="29" t="str">
        <f t="shared" si="3"/>
        <v/>
      </c>
      <c r="K33" s="29" t="str">
        <f t="shared" si="4"/>
        <v/>
      </c>
      <c r="L33" s="30" t="str">
        <f t="shared" si="5"/>
        <v/>
      </c>
      <c r="M33" s="30" t="str">
        <f t="shared" si="6"/>
        <v/>
      </c>
      <c r="N33" s="31" t="str">
        <f t="shared" si="7"/>
        <v/>
      </c>
      <c r="O33" s="18"/>
    </row>
    <row r="34" spans="1:15" ht="18" x14ac:dyDescent="0.25">
      <c r="A34" s="47"/>
      <c r="B34" s="33"/>
      <c r="C34" s="32"/>
      <c r="D34" s="48"/>
      <c r="E34" s="33"/>
      <c r="F34" s="34"/>
      <c r="G34" s="27" t="str">
        <f t="shared" si="0"/>
        <v/>
      </c>
      <c r="H34" s="27" t="str">
        <f t="shared" si="1"/>
        <v/>
      </c>
      <c r="I34" s="28" t="str">
        <f t="shared" si="2"/>
        <v/>
      </c>
      <c r="J34" s="29" t="str">
        <f t="shared" si="3"/>
        <v/>
      </c>
      <c r="K34" s="29" t="str">
        <f t="shared" si="4"/>
        <v/>
      </c>
      <c r="L34" s="30" t="str">
        <f t="shared" si="5"/>
        <v/>
      </c>
      <c r="M34" s="30" t="str">
        <f t="shared" si="6"/>
        <v/>
      </c>
      <c r="N34" s="31" t="str">
        <f t="shared" si="7"/>
        <v/>
      </c>
      <c r="O34" s="18"/>
    </row>
    <row r="35" spans="1:15" ht="18" x14ac:dyDescent="0.25">
      <c r="A35" s="47"/>
      <c r="B35" s="33"/>
      <c r="C35" s="32"/>
      <c r="D35" s="48"/>
      <c r="E35" s="33"/>
      <c r="F35" s="34"/>
      <c r="G35" s="27" t="str">
        <f t="shared" si="0"/>
        <v/>
      </c>
      <c r="H35" s="27" t="str">
        <f t="shared" si="1"/>
        <v/>
      </c>
      <c r="I35" s="28" t="str">
        <f t="shared" si="2"/>
        <v/>
      </c>
      <c r="J35" s="29" t="str">
        <f t="shared" si="3"/>
        <v/>
      </c>
      <c r="K35" s="29" t="str">
        <f t="shared" si="4"/>
        <v/>
      </c>
      <c r="L35" s="30" t="str">
        <f t="shared" si="5"/>
        <v/>
      </c>
      <c r="M35" s="30" t="str">
        <f t="shared" si="6"/>
        <v/>
      </c>
      <c r="N35" s="31" t="str">
        <f t="shared" si="7"/>
        <v/>
      </c>
      <c r="O35" s="18"/>
    </row>
    <row r="36" spans="1:15" ht="18" x14ac:dyDescent="0.25">
      <c r="A36" s="47"/>
      <c r="B36" s="33"/>
      <c r="C36" s="32"/>
      <c r="D36" s="48"/>
      <c r="E36" s="33"/>
      <c r="F36" s="73"/>
      <c r="G36" s="27" t="str">
        <f t="shared" si="0"/>
        <v/>
      </c>
      <c r="H36" s="27" t="str">
        <f t="shared" si="1"/>
        <v/>
      </c>
      <c r="I36" s="28" t="str">
        <f t="shared" si="2"/>
        <v/>
      </c>
      <c r="J36" s="29" t="str">
        <f t="shared" si="3"/>
        <v/>
      </c>
      <c r="K36" s="29" t="str">
        <f t="shared" si="4"/>
        <v/>
      </c>
      <c r="L36" s="30" t="str">
        <f t="shared" si="5"/>
        <v/>
      </c>
      <c r="M36" s="30" t="str">
        <f t="shared" si="6"/>
        <v/>
      </c>
      <c r="N36" s="31" t="str">
        <f t="shared" si="7"/>
        <v/>
      </c>
      <c r="O36" s="18"/>
    </row>
    <row r="37" spans="1:15" ht="18" x14ac:dyDescent="0.25">
      <c r="A37" s="47"/>
      <c r="B37" s="74"/>
      <c r="C37" s="75"/>
      <c r="D37" s="48"/>
      <c r="E37" s="33"/>
      <c r="F37" s="34"/>
      <c r="G37" s="27" t="str">
        <f t="shared" si="0"/>
        <v/>
      </c>
      <c r="H37" s="27" t="str">
        <f t="shared" si="1"/>
        <v/>
      </c>
      <c r="I37" s="28" t="str">
        <f t="shared" si="2"/>
        <v/>
      </c>
      <c r="J37" s="29" t="str">
        <f t="shared" si="3"/>
        <v/>
      </c>
      <c r="K37" s="29" t="str">
        <f t="shared" si="4"/>
        <v/>
      </c>
      <c r="L37" s="30" t="str">
        <f t="shared" si="5"/>
        <v/>
      </c>
      <c r="M37" s="30" t="str">
        <f t="shared" si="6"/>
        <v/>
      </c>
      <c r="N37" s="31" t="str">
        <f t="shared" si="7"/>
        <v/>
      </c>
      <c r="O37" s="18"/>
    </row>
    <row r="38" spans="1:15" ht="18" x14ac:dyDescent="0.25">
      <c r="A38" s="47"/>
      <c r="B38" s="74"/>
      <c r="C38" s="75"/>
      <c r="D38" s="48"/>
      <c r="E38" s="33"/>
      <c r="F38" s="34"/>
      <c r="G38" s="27" t="str">
        <f t="shared" si="0"/>
        <v/>
      </c>
      <c r="H38" s="27" t="str">
        <f t="shared" si="1"/>
        <v/>
      </c>
      <c r="I38" s="28" t="str">
        <f t="shared" si="2"/>
        <v/>
      </c>
      <c r="J38" s="29" t="str">
        <f t="shared" si="3"/>
        <v/>
      </c>
      <c r="K38" s="29" t="str">
        <f t="shared" si="4"/>
        <v/>
      </c>
      <c r="L38" s="30" t="str">
        <f t="shared" si="5"/>
        <v/>
      </c>
      <c r="M38" s="30" t="str">
        <f t="shared" si="6"/>
        <v/>
      </c>
      <c r="N38" s="31" t="str">
        <f t="shared" si="7"/>
        <v/>
      </c>
      <c r="O38" s="18"/>
    </row>
    <row r="39" spans="1:15" ht="18" x14ac:dyDescent="0.25">
      <c r="A39" s="47"/>
      <c r="B39" s="74"/>
      <c r="C39" s="75"/>
      <c r="D39" s="48"/>
      <c r="E39" s="33"/>
      <c r="F39" s="34"/>
      <c r="G39" s="27" t="str">
        <f t="shared" si="0"/>
        <v/>
      </c>
      <c r="H39" s="27" t="str">
        <f t="shared" si="1"/>
        <v/>
      </c>
      <c r="I39" s="28" t="str">
        <f t="shared" si="2"/>
        <v/>
      </c>
      <c r="J39" s="29" t="str">
        <f t="shared" si="3"/>
        <v/>
      </c>
      <c r="K39" s="29" t="str">
        <f t="shared" si="4"/>
        <v/>
      </c>
      <c r="L39" s="30" t="str">
        <f t="shared" si="5"/>
        <v/>
      </c>
      <c r="M39" s="30" t="str">
        <f t="shared" si="6"/>
        <v/>
      </c>
      <c r="N39" s="31" t="str">
        <f t="shared" si="7"/>
        <v/>
      </c>
      <c r="O39" s="18"/>
    </row>
    <row r="40" spans="1:15" ht="18" x14ac:dyDescent="0.25">
      <c r="A40" s="47"/>
      <c r="B40" s="74"/>
      <c r="C40" s="75"/>
      <c r="D40" s="48"/>
      <c r="E40" s="33"/>
      <c r="F40" s="34"/>
      <c r="G40" s="27" t="str">
        <f t="shared" si="0"/>
        <v/>
      </c>
      <c r="H40" s="27" t="str">
        <f t="shared" si="1"/>
        <v/>
      </c>
      <c r="I40" s="28" t="str">
        <f t="shared" si="2"/>
        <v/>
      </c>
      <c r="J40" s="29" t="str">
        <f t="shared" si="3"/>
        <v/>
      </c>
      <c r="K40" s="29" t="str">
        <f t="shared" si="4"/>
        <v/>
      </c>
      <c r="L40" s="30" t="str">
        <f t="shared" si="5"/>
        <v/>
      </c>
      <c r="M40" s="30" t="str">
        <f t="shared" si="6"/>
        <v/>
      </c>
      <c r="N40" s="31" t="str">
        <f t="shared" si="7"/>
        <v/>
      </c>
      <c r="O40" s="18"/>
    </row>
    <row r="41" spans="1:15" ht="18" x14ac:dyDescent="0.25">
      <c r="A41" s="47"/>
      <c r="B41" s="74"/>
      <c r="C41" s="75"/>
      <c r="D41" s="48"/>
      <c r="E41" s="33"/>
      <c r="F41" s="34"/>
      <c r="G41" s="27" t="str">
        <f t="shared" si="0"/>
        <v/>
      </c>
      <c r="H41" s="27" t="str">
        <f t="shared" si="1"/>
        <v/>
      </c>
      <c r="I41" s="28" t="str">
        <f t="shared" si="2"/>
        <v/>
      </c>
      <c r="J41" s="29" t="str">
        <f t="shared" si="3"/>
        <v/>
      </c>
      <c r="K41" s="29" t="str">
        <f t="shared" si="4"/>
        <v/>
      </c>
      <c r="L41" s="30" t="str">
        <f t="shared" si="5"/>
        <v/>
      </c>
      <c r="M41" s="30" t="str">
        <f t="shared" si="6"/>
        <v/>
      </c>
      <c r="N41" s="31" t="str">
        <f t="shared" si="7"/>
        <v/>
      </c>
      <c r="O41" s="18"/>
    </row>
    <row r="42" spans="1:15" ht="18" x14ac:dyDescent="0.25">
      <c r="A42" s="47"/>
      <c r="B42" s="74"/>
      <c r="C42" s="75"/>
      <c r="D42" s="48"/>
      <c r="E42" s="33"/>
      <c r="F42" s="34"/>
      <c r="G42" s="27" t="str">
        <f t="shared" si="0"/>
        <v/>
      </c>
      <c r="H42" s="27" t="str">
        <f t="shared" si="1"/>
        <v/>
      </c>
      <c r="I42" s="28" t="str">
        <f t="shared" si="2"/>
        <v/>
      </c>
      <c r="J42" s="29" t="str">
        <f t="shared" si="3"/>
        <v/>
      </c>
      <c r="K42" s="29" t="str">
        <f t="shared" si="4"/>
        <v/>
      </c>
      <c r="L42" s="30" t="str">
        <f t="shared" si="5"/>
        <v/>
      </c>
      <c r="M42" s="30" t="str">
        <f t="shared" si="6"/>
        <v/>
      </c>
      <c r="N42" s="31" t="str">
        <f t="shared" si="7"/>
        <v/>
      </c>
      <c r="O42" s="18"/>
    </row>
    <row r="43" spans="1:15" ht="18" x14ac:dyDescent="0.25">
      <c r="A43" s="47"/>
      <c r="B43" s="74"/>
      <c r="C43" s="75"/>
      <c r="D43" s="48"/>
      <c r="E43" s="33"/>
      <c r="F43" s="34"/>
      <c r="G43" s="27" t="str">
        <f t="shared" si="0"/>
        <v/>
      </c>
      <c r="H43" s="27" t="str">
        <f t="shared" si="1"/>
        <v/>
      </c>
      <c r="I43" s="28" t="str">
        <f t="shared" si="2"/>
        <v/>
      </c>
      <c r="J43" s="29" t="str">
        <f t="shared" si="3"/>
        <v/>
      </c>
      <c r="K43" s="29" t="str">
        <f t="shared" si="4"/>
        <v/>
      </c>
      <c r="L43" s="30" t="str">
        <f t="shared" si="5"/>
        <v/>
      </c>
      <c r="M43" s="30" t="str">
        <f t="shared" si="6"/>
        <v/>
      </c>
      <c r="N43" s="31" t="str">
        <f t="shared" si="7"/>
        <v/>
      </c>
      <c r="O43" s="18"/>
    </row>
    <row r="44" spans="1:15" ht="18" x14ac:dyDescent="0.25">
      <c r="A44" s="47"/>
      <c r="B44" s="74"/>
      <c r="C44" s="75"/>
      <c r="D44" s="48"/>
      <c r="E44" s="33"/>
      <c r="F44" s="34"/>
      <c r="G44" s="27" t="str">
        <f t="shared" si="0"/>
        <v/>
      </c>
      <c r="H44" s="27" t="str">
        <f t="shared" si="1"/>
        <v/>
      </c>
      <c r="I44" s="28" t="str">
        <f t="shared" si="2"/>
        <v/>
      </c>
      <c r="J44" s="29" t="str">
        <f t="shared" si="3"/>
        <v/>
      </c>
      <c r="K44" s="29" t="str">
        <f t="shared" si="4"/>
        <v/>
      </c>
      <c r="L44" s="30" t="str">
        <f t="shared" si="5"/>
        <v/>
      </c>
      <c r="M44" s="30" t="str">
        <f t="shared" si="6"/>
        <v/>
      </c>
      <c r="N44" s="31" t="str">
        <f t="shared" si="7"/>
        <v/>
      </c>
      <c r="O44" s="18"/>
    </row>
    <row r="45" spans="1:15" ht="18" x14ac:dyDescent="0.25">
      <c r="A45" s="47"/>
      <c r="B45" s="74"/>
      <c r="C45" s="75"/>
      <c r="D45" s="48"/>
      <c r="E45" s="33"/>
      <c r="F45" s="34"/>
      <c r="G45" s="27" t="str">
        <f t="shared" si="0"/>
        <v/>
      </c>
      <c r="H45" s="27" t="str">
        <f t="shared" si="1"/>
        <v/>
      </c>
      <c r="I45" s="28" t="str">
        <f t="shared" si="2"/>
        <v/>
      </c>
      <c r="J45" s="29" t="str">
        <f t="shared" si="3"/>
        <v/>
      </c>
      <c r="K45" s="29" t="str">
        <f t="shared" si="4"/>
        <v/>
      </c>
      <c r="L45" s="30" t="str">
        <f t="shared" si="5"/>
        <v/>
      </c>
      <c r="M45" s="30" t="str">
        <f t="shared" si="6"/>
        <v/>
      </c>
      <c r="N45" s="31" t="str">
        <f t="shared" si="7"/>
        <v/>
      </c>
      <c r="O45" s="18"/>
    </row>
    <row r="46" spans="1:15" ht="18" x14ac:dyDescent="0.25">
      <c r="A46" s="47"/>
      <c r="B46" s="74"/>
      <c r="C46" s="75"/>
      <c r="D46" s="48"/>
      <c r="E46" s="33"/>
      <c r="F46" s="34"/>
      <c r="G46" s="27" t="str">
        <f t="shared" si="0"/>
        <v/>
      </c>
      <c r="H46" s="27" t="str">
        <f t="shared" si="1"/>
        <v/>
      </c>
      <c r="I46" s="28" t="str">
        <f t="shared" si="2"/>
        <v/>
      </c>
      <c r="J46" s="29" t="str">
        <f t="shared" si="3"/>
        <v/>
      </c>
      <c r="K46" s="29" t="str">
        <f t="shared" si="4"/>
        <v/>
      </c>
      <c r="L46" s="30" t="str">
        <f t="shared" si="5"/>
        <v/>
      </c>
      <c r="M46" s="30" t="str">
        <f t="shared" si="6"/>
        <v/>
      </c>
      <c r="N46" s="31" t="str">
        <f t="shared" si="7"/>
        <v/>
      </c>
      <c r="O46" s="18"/>
    </row>
    <row r="47" spans="1:15" ht="18" x14ac:dyDescent="0.25">
      <c r="A47" s="47"/>
      <c r="B47" s="74"/>
      <c r="C47" s="75"/>
      <c r="D47" s="48"/>
      <c r="E47" s="33"/>
      <c r="F47" s="34"/>
      <c r="G47" s="27" t="str">
        <f t="shared" si="0"/>
        <v/>
      </c>
      <c r="H47" s="27" t="str">
        <f t="shared" si="1"/>
        <v/>
      </c>
      <c r="I47" s="28" t="str">
        <f t="shared" si="2"/>
        <v/>
      </c>
      <c r="J47" s="29" t="str">
        <f t="shared" si="3"/>
        <v/>
      </c>
      <c r="K47" s="29" t="str">
        <f t="shared" si="4"/>
        <v/>
      </c>
      <c r="L47" s="30" t="str">
        <f t="shared" si="5"/>
        <v/>
      </c>
      <c r="M47" s="30" t="str">
        <f t="shared" si="6"/>
        <v/>
      </c>
      <c r="N47" s="31" t="str">
        <f t="shared" si="7"/>
        <v/>
      </c>
      <c r="O47" s="18"/>
    </row>
    <row r="48" spans="1:15" ht="18" x14ac:dyDescent="0.25">
      <c r="A48" s="47"/>
      <c r="B48" s="74"/>
      <c r="C48" s="75"/>
      <c r="D48" s="48"/>
      <c r="E48" s="33"/>
      <c r="F48" s="34"/>
      <c r="G48" s="27" t="str">
        <f t="shared" si="0"/>
        <v/>
      </c>
      <c r="H48" s="27" t="str">
        <f t="shared" si="1"/>
        <v/>
      </c>
      <c r="I48" s="28" t="str">
        <f t="shared" si="2"/>
        <v/>
      </c>
      <c r="J48" s="29" t="str">
        <f t="shared" si="3"/>
        <v/>
      </c>
      <c r="K48" s="29" t="str">
        <f t="shared" si="4"/>
        <v/>
      </c>
      <c r="L48" s="30" t="str">
        <f t="shared" si="5"/>
        <v/>
      </c>
      <c r="M48" s="30" t="str">
        <f t="shared" si="6"/>
        <v/>
      </c>
      <c r="N48" s="31" t="str">
        <f t="shared" si="7"/>
        <v/>
      </c>
      <c r="O48" s="18"/>
    </row>
    <row r="49" spans="1:15" ht="18" x14ac:dyDescent="0.25">
      <c r="A49" s="47"/>
      <c r="B49" s="74"/>
      <c r="C49" s="75"/>
      <c r="D49" s="48"/>
      <c r="E49" s="33"/>
      <c r="F49" s="34"/>
      <c r="G49" s="27" t="str">
        <f t="shared" si="0"/>
        <v/>
      </c>
      <c r="H49" s="27" t="str">
        <f t="shared" si="1"/>
        <v/>
      </c>
      <c r="I49" s="28" t="str">
        <f t="shared" si="2"/>
        <v/>
      </c>
      <c r="J49" s="29" t="str">
        <f t="shared" si="3"/>
        <v/>
      </c>
      <c r="K49" s="29" t="str">
        <f t="shared" si="4"/>
        <v/>
      </c>
      <c r="L49" s="30" t="str">
        <f t="shared" si="5"/>
        <v/>
      </c>
      <c r="M49" s="30" t="str">
        <f t="shared" si="6"/>
        <v/>
      </c>
      <c r="N49" s="31" t="str">
        <f t="shared" si="7"/>
        <v/>
      </c>
      <c r="O49" s="18"/>
    </row>
    <row r="50" spans="1:15" ht="18" x14ac:dyDescent="0.25">
      <c r="A50" s="47"/>
      <c r="B50" s="74"/>
      <c r="C50" s="75"/>
      <c r="D50" s="48"/>
      <c r="E50" s="33"/>
      <c r="F50" s="34"/>
      <c r="G50" s="27" t="str">
        <f t="shared" si="0"/>
        <v/>
      </c>
      <c r="H50" s="27" t="str">
        <f t="shared" si="1"/>
        <v/>
      </c>
      <c r="I50" s="28" t="str">
        <f t="shared" si="2"/>
        <v/>
      </c>
      <c r="J50" s="29" t="str">
        <f t="shared" si="3"/>
        <v/>
      </c>
      <c r="K50" s="29" t="str">
        <f t="shared" si="4"/>
        <v/>
      </c>
      <c r="L50" s="30" t="str">
        <f t="shared" si="5"/>
        <v/>
      </c>
      <c r="M50" s="30" t="str">
        <f t="shared" si="6"/>
        <v/>
      </c>
      <c r="N50" s="31" t="str">
        <f t="shared" si="7"/>
        <v/>
      </c>
      <c r="O50" s="18"/>
    </row>
    <row r="51" spans="1:15" ht="18" x14ac:dyDescent="0.25">
      <c r="A51" s="47"/>
      <c r="B51" s="74"/>
      <c r="C51" s="75"/>
      <c r="D51" s="48"/>
      <c r="E51" s="33"/>
      <c r="F51" s="34"/>
      <c r="G51" s="27" t="str">
        <f t="shared" si="0"/>
        <v/>
      </c>
      <c r="H51" s="27" t="str">
        <f t="shared" si="1"/>
        <v/>
      </c>
      <c r="I51" s="28" t="str">
        <f t="shared" si="2"/>
        <v/>
      </c>
      <c r="J51" s="29" t="str">
        <f t="shared" si="3"/>
        <v/>
      </c>
      <c r="K51" s="29" t="str">
        <f t="shared" si="4"/>
        <v/>
      </c>
      <c r="L51" s="30" t="str">
        <f t="shared" si="5"/>
        <v/>
      </c>
      <c r="M51" s="30" t="str">
        <f t="shared" si="6"/>
        <v/>
      </c>
      <c r="N51" s="31" t="str">
        <f t="shared" si="7"/>
        <v/>
      </c>
      <c r="O51" s="18"/>
    </row>
    <row r="52" spans="1:15" ht="18" x14ac:dyDescent="0.25">
      <c r="A52" s="47"/>
      <c r="B52" s="74"/>
      <c r="C52" s="75"/>
      <c r="D52" s="48"/>
      <c r="E52" s="33"/>
      <c r="F52" s="34"/>
      <c r="G52" s="27" t="str">
        <f t="shared" si="0"/>
        <v/>
      </c>
      <c r="H52" s="27" t="str">
        <f t="shared" si="1"/>
        <v/>
      </c>
      <c r="I52" s="28" t="str">
        <f t="shared" si="2"/>
        <v/>
      </c>
      <c r="J52" s="29" t="str">
        <f t="shared" si="3"/>
        <v/>
      </c>
      <c r="K52" s="29" t="str">
        <f t="shared" si="4"/>
        <v/>
      </c>
      <c r="L52" s="30" t="str">
        <f t="shared" si="5"/>
        <v/>
      </c>
      <c r="M52" s="30" t="str">
        <f t="shared" si="6"/>
        <v/>
      </c>
      <c r="N52" s="31" t="str">
        <f t="shared" si="7"/>
        <v/>
      </c>
      <c r="O52" s="18"/>
    </row>
    <row r="53" spans="1:15" ht="18" x14ac:dyDescent="0.25">
      <c r="A53" s="47"/>
      <c r="B53" s="74"/>
      <c r="C53" s="75"/>
      <c r="D53" s="48"/>
      <c r="E53" s="33"/>
      <c r="F53" s="34"/>
      <c r="G53" s="27" t="str">
        <f t="shared" si="0"/>
        <v/>
      </c>
      <c r="H53" s="27" t="str">
        <f t="shared" si="1"/>
        <v/>
      </c>
      <c r="I53" s="28" t="str">
        <f t="shared" si="2"/>
        <v/>
      </c>
      <c r="J53" s="29" t="str">
        <f t="shared" si="3"/>
        <v/>
      </c>
      <c r="K53" s="29" t="str">
        <f t="shared" si="4"/>
        <v/>
      </c>
      <c r="L53" s="30" t="str">
        <f t="shared" si="5"/>
        <v/>
      </c>
      <c r="M53" s="30" t="str">
        <f t="shared" si="6"/>
        <v/>
      </c>
      <c r="N53" s="31" t="str">
        <f t="shared" si="7"/>
        <v/>
      </c>
      <c r="O53" s="18"/>
    </row>
    <row r="54" spans="1:15" ht="18" x14ac:dyDescent="0.25">
      <c r="A54" s="47"/>
      <c r="B54" s="74"/>
      <c r="C54" s="75"/>
      <c r="D54" s="48"/>
      <c r="E54" s="33"/>
      <c r="F54" s="34"/>
      <c r="G54" s="27" t="str">
        <f t="shared" si="0"/>
        <v/>
      </c>
      <c r="H54" s="27" t="str">
        <f t="shared" si="1"/>
        <v/>
      </c>
      <c r="I54" s="28" t="str">
        <f t="shared" si="2"/>
        <v/>
      </c>
      <c r="J54" s="29" t="str">
        <f t="shared" si="3"/>
        <v/>
      </c>
      <c r="K54" s="29" t="str">
        <f t="shared" si="4"/>
        <v/>
      </c>
      <c r="L54" s="30" t="str">
        <f t="shared" si="5"/>
        <v/>
      </c>
      <c r="M54" s="30" t="str">
        <f t="shared" si="6"/>
        <v/>
      </c>
      <c r="N54" s="31" t="str">
        <f t="shared" si="7"/>
        <v/>
      </c>
      <c r="O54" s="18"/>
    </row>
    <row r="55" spans="1:15" ht="18" x14ac:dyDescent="0.25">
      <c r="A55" s="47"/>
      <c r="B55" s="74"/>
      <c r="C55" s="75"/>
      <c r="D55" s="48"/>
      <c r="E55" s="33"/>
      <c r="F55" s="34"/>
      <c r="G55" s="27" t="str">
        <f t="shared" si="0"/>
        <v/>
      </c>
      <c r="H55" s="27" t="str">
        <f t="shared" si="1"/>
        <v/>
      </c>
      <c r="I55" s="28" t="str">
        <f t="shared" si="2"/>
        <v/>
      </c>
      <c r="J55" s="29" t="str">
        <f t="shared" si="3"/>
        <v/>
      </c>
      <c r="K55" s="29" t="str">
        <f t="shared" si="4"/>
        <v/>
      </c>
      <c r="L55" s="30" t="str">
        <f t="shared" si="5"/>
        <v/>
      </c>
      <c r="M55" s="30" t="str">
        <f t="shared" si="6"/>
        <v/>
      </c>
      <c r="N55" s="31" t="str">
        <f t="shared" si="7"/>
        <v/>
      </c>
      <c r="O55" s="18"/>
    </row>
    <row r="56" spans="1:15" ht="18" x14ac:dyDescent="0.25">
      <c r="A56" s="47"/>
      <c r="B56" s="74"/>
      <c r="C56" s="75"/>
      <c r="D56" s="48"/>
      <c r="E56" s="33"/>
      <c r="F56" s="34"/>
      <c r="G56" s="27" t="str">
        <f t="shared" si="0"/>
        <v/>
      </c>
      <c r="H56" s="27" t="str">
        <f t="shared" si="1"/>
        <v/>
      </c>
      <c r="I56" s="28" t="str">
        <f t="shared" si="2"/>
        <v/>
      </c>
      <c r="J56" s="29" t="str">
        <f t="shared" si="3"/>
        <v/>
      </c>
      <c r="K56" s="29" t="str">
        <f t="shared" si="4"/>
        <v/>
      </c>
      <c r="L56" s="30" t="str">
        <f t="shared" si="5"/>
        <v/>
      </c>
      <c r="M56" s="30" t="str">
        <f t="shared" si="6"/>
        <v/>
      </c>
      <c r="N56" s="31" t="str">
        <f t="shared" si="7"/>
        <v/>
      </c>
      <c r="O56" s="18"/>
    </row>
    <row r="57" spans="1:15" ht="18.75" thickBot="1" x14ac:dyDescent="0.3">
      <c r="A57" s="76"/>
      <c r="B57" s="77"/>
      <c r="C57" s="78"/>
      <c r="D57" s="79"/>
      <c r="E57" s="80"/>
      <c r="F57" s="81"/>
      <c r="G57" s="27" t="str">
        <f t="shared" si="0"/>
        <v/>
      </c>
      <c r="H57" s="27" t="str">
        <f t="shared" si="1"/>
        <v/>
      </c>
      <c r="I57" s="28" t="str">
        <f t="shared" si="2"/>
        <v/>
      </c>
      <c r="J57" s="29" t="str">
        <f t="shared" si="3"/>
        <v/>
      </c>
      <c r="K57" s="29" t="str">
        <f t="shared" si="4"/>
        <v/>
      </c>
      <c r="L57" s="30" t="str">
        <f t="shared" si="5"/>
        <v/>
      </c>
      <c r="M57" s="30" t="str">
        <f t="shared" si="6"/>
        <v/>
      </c>
      <c r="N57" s="31" t="str">
        <f t="shared" si="7"/>
        <v/>
      </c>
      <c r="O57" s="18"/>
    </row>
    <row r="58" spans="1:15" ht="16.5" thickBot="1" x14ac:dyDescent="0.3">
      <c r="G58" s="82">
        <f>SUMIF(G7:G57,"&lt;&gt;#VALEUR")</f>
        <v>80</v>
      </c>
      <c r="H58" s="82">
        <f t="shared" ref="H58:L58" si="12">SUMIF(H7:H57,"&lt;&gt;#VALEUR")</f>
        <v>80</v>
      </c>
      <c r="I58" s="83">
        <f t="shared" si="12"/>
        <v>80</v>
      </c>
      <c r="J58" s="84">
        <f t="shared" si="12"/>
        <v>80</v>
      </c>
      <c r="K58" s="84">
        <f t="shared" si="12"/>
        <v>80</v>
      </c>
      <c r="L58" s="85">
        <f t="shared" si="12"/>
        <v>80</v>
      </c>
      <c r="M58" s="85"/>
      <c r="N58" s="31">
        <f>VLOOKUP(9^9,N7:N57,1)</f>
        <v>1400</v>
      </c>
      <c r="O58" s="18"/>
    </row>
  </sheetData>
  <mergeCells count="2">
    <mergeCell ref="A2:M2"/>
    <mergeCell ref="G5:L5"/>
  </mergeCells>
  <dataValidations count="1">
    <dataValidation type="list" allowBlank="1" showInputMessage="1" showErrorMessage="1" sqref="C7:C57">
      <formula1>MOTIF2</formula1>
    </dataValidation>
  </dataValidations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01-2017</vt:lpstr>
      <vt:lpstr>'01-2017'!Zone_d_impression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SECTEUR</dc:creator>
  <cp:lastModifiedBy>Michel</cp:lastModifiedBy>
  <dcterms:created xsi:type="dcterms:W3CDTF">2016-12-18T09:01:19Z</dcterms:created>
  <dcterms:modified xsi:type="dcterms:W3CDTF">2016-12-18T10:23:19Z</dcterms:modified>
</cp:coreProperties>
</file>