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 activeTab="3"/>
  </bookViews>
  <sheets>
    <sheet name="pvi" sheetId="5" r:id="rId1"/>
    <sheet name="quit" sheetId="6" r:id="rId2"/>
    <sheet name="pass" sheetId="4" r:id="rId3"/>
    <sheet name="SYNTHESE" sheetId="7" r:id="rId4"/>
  </sheets>
  <definedNames>
    <definedName name="_xlnm._FilterDatabase" localSheetId="2" hidden="1">pass!$A$1:$B$1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7" l="1" a="1"/>
  <c r="E3" i="7" s="1"/>
  <c r="E4" i="7" a="1"/>
  <c r="E4" i="7" s="1"/>
  <c r="E5" i="7" a="1"/>
  <c r="E5" i="7" s="1"/>
  <c r="E6" i="7" a="1"/>
  <c r="E6" i="7" s="1"/>
  <c r="E7" i="7" a="1"/>
  <c r="E7" i="7" s="1"/>
  <c r="E8" i="7" a="1"/>
  <c r="E8" i="7" s="1"/>
  <c r="E9" i="7" a="1"/>
  <c r="E9" i="7" s="1"/>
  <c r="E10" i="7" a="1"/>
  <c r="E10" i="7" s="1"/>
  <c r="E11" i="7" a="1"/>
  <c r="E11" i="7" s="1"/>
  <c r="E12" i="7" a="1"/>
  <c r="E12" i="7" s="1"/>
  <c r="E13" i="7" a="1"/>
  <c r="E13" i="7" s="1"/>
  <c r="E14" i="7" a="1"/>
  <c r="E14" i="7" s="1"/>
  <c r="E15" i="7" a="1"/>
  <c r="E15" i="7" s="1"/>
  <c r="E16" i="7" a="1"/>
  <c r="E16" i="7" s="1"/>
  <c r="E17" i="7" a="1"/>
  <c r="E17" i="7" s="1"/>
  <c r="E18" i="7" a="1"/>
  <c r="E18" i="7" s="1"/>
  <c r="E19" i="7" a="1"/>
  <c r="E19" i="7" s="1"/>
  <c r="E20" i="7" a="1"/>
  <c r="E20" i="7" s="1"/>
  <c r="E21" i="7" a="1"/>
  <c r="E21" i="7" s="1"/>
  <c r="E22" i="7" a="1"/>
  <c r="E22" i="7" s="1"/>
  <c r="E23" i="7" a="1"/>
  <c r="E23" i="7" s="1"/>
  <c r="E24" i="7" a="1"/>
  <c r="E24" i="7" s="1"/>
  <c r="E25" i="7" a="1"/>
  <c r="E25" i="7" s="1"/>
  <c r="E26" i="7" a="1"/>
  <c r="E26" i="7" s="1"/>
  <c r="E27" i="7" a="1"/>
  <c r="E27" i="7" s="1"/>
  <c r="E28" i="7" a="1"/>
  <c r="E28" i="7" s="1"/>
  <c r="E29" i="7" a="1"/>
  <c r="E29" i="7" s="1"/>
  <c r="E30" i="7" a="1"/>
  <c r="E30" i="7" s="1"/>
  <c r="E31" i="7" a="1"/>
  <c r="E31" i="7" s="1"/>
  <c r="E32" i="7" a="1"/>
  <c r="E32" i="7" s="1"/>
  <c r="E33" i="7" a="1"/>
  <c r="E33" i="7" s="1"/>
  <c r="E2" i="7" a="1"/>
  <c r="E2" i="7" s="1"/>
  <c r="F3" i="7" a="1"/>
  <c r="F3" i="7" s="1"/>
  <c r="F4" i="7" a="1"/>
  <c r="F4" i="7" s="1"/>
  <c r="F5" i="7" a="1"/>
  <c r="F5" i="7" s="1"/>
  <c r="F6" i="7" a="1"/>
  <c r="F6" i="7" s="1"/>
  <c r="F7" i="7" a="1"/>
  <c r="F7" i="7" s="1"/>
  <c r="F8" i="7" a="1"/>
  <c r="F8" i="7" s="1"/>
  <c r="F9" i="7" a="1"/>
  <c r="F9" i="7" s="1"/>
  <c r="F10" i="7" a="1"/>
  <c r="F10" i="7" s="1"/>
  <c r="F11" i="7" a="1"/>
  <c r="F11" i="7" s="1"/>
  <c r="F12" i="7" a="1"/>
  <c r="F12" i="7" s="1"/>
  <c r="F13" i="7" a="1"/>
  <c r="F13" i="7" s="1"/>
  <c r="F14" i="7" a="1"/>
  <c r="F14" i="7" s="1"/>
  <c r="F15" i="7" a="1"/>
  <c r="F15" i="7" s="1"/>
  <c r="F16" i="7" a="1"/>
  <c r="F16" i="7" s="1"/>
  <c r="F17" i="7" a="1"/>
  <c r="F17" i="7" s="1"/>
  <c r="F18" i="7" a="1"/>
  <c r="F18" i="7" s="1"/>
  <c r="F19" i="7" a="1"/>
  <c r="F19" i="7" s="1"/>
  <c r="F20" i="7" a="1"/>
  <c r="F20" i="7" s="1"/>
  <c r="F21" i="7" a="1"/>
  <c r="F21" i="7" s="1"/>
  <c r="F22" i="7" a="1"/>
  <c r="F22" i="7" s="1"/>
  <c r="F23" i="7" a="1"/>
  <c r="F23" i="7" s="1"/>
  <c r="F24" i="7" a="1"/>
  <c r="F24" i="7" s="1"/>
  <c r="F25" i="7" a="1"/>
  <c r="F25" i="7" s="1"/>
  <c r="F26" i="7" a="1"/>
  <c r="F26" i="7" s="1"/>
  <c r="F27" i="7" a="1"/>
  <c r="F27" i="7" s="1"/>
  <c r="F28" i="7" a="1"/>
  <c r="F28" i="7" s="1"/>
  <c r="F29" i="7" a="1"/>
  <c r="F29" i="7" s="1"/>
  <c r="F30" i="7" a="1"/>
  <c r="F30" i="7" s="1"/>
  <c r="F31" i="7" a="1"/>
  <c r="F31" i="7" s="1"/>
  <c r="F32" i="7" a="1"/>
  <c r="F32" i="7" s="1"/>
  <c r="F33" i="7" a="1"/>
  <c r="F33" i="7" s="1"/>
  <c r="F2" i="7" a="1"/>
  <c r="F2" i="7" s="1"/>
  <c r="D3" i="7" l="1"/>
  <c r="O4" i="7"/>
  <c r="O6" i="7"/>
  <c r="H33" i="7"/>
  <c r="H32" i="7"/>
  <c r="H31" i="7"/>
  <c r="H30" i="7"/>
  <c r="H29" i="7"/>
  <c r="H28" i="7"/>
  <c r="H27" i="7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H4" i="7"/>
  <c r="H3" i="7"/>
  <c r="H2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5" i="7"/>
  <c r="G4" i="7"/>
  <c r="G3" i="7"/>
  <c r="G2" i="7"/>
  <c r="D22" i="7"/>
  <c r="D33" i="7"/>
  <c r="D32" i="7"/>
  <c r="D31" i="7"/>
  <c r="D30" i="7"/>
  <c r="D29" i="7"/>
  <c r="D28" i="7"/>
  <c r="D27" i="7"/>
  <c r="D26" i="7"/>
  <c r="D25" i="7"/>
  <c r="D24" i="7"/>
  <c r="D23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D2" i="7"/>
  <c r="G34" i="7" l="1"/>
  <c r="H34" i="7"/>
  <c r="D34" i="7"/>
</calcChain>
</file>

<file path=xl/sharedStrings.xml><?xml version="1.0" encoding="utf-8"?>
<sst xmlns="http://schemas.openxmlformats.org/spreadsheetml/2006/main" count="42" uniqueCount="42">
  <si>
    <t>Quittances</t>
  </si>
  <si>
    <t>PVI</t>
  </si>
  <si>
    <t>Agent</t>
  </si>
  <si>
    <t>Pass controlés</t>
  </si>
  <si>
    <t>BOURDELAS</t>
  </si>
  <si>
    <t>CHAILLOUX</t>
  </si>
  <si>
    <t>EL AOUTMANI</t>
  </si>
  <si>
    <t>FRANCIETTE</t>
  </si>
  <si>
    <t>FRANCIUS</t>
  </si>
  <si>
    <t>FRANCOIS</t>
  </si>
  <si>
    <t>JENVRIN</t>
  </si>
  <si>
    <t>LE FLOUR</t>
  </si>
  <si>
    <t>LODIN</t>
  </si>
  <si>
    <t>MARLIN</t>
  </si>
  <si>
    <t>MAROLANY</t>
  </si>
  <si>
    <t>MELLOUK</t>
  </si>
  <si>
    <t>MEPHANE</t>
  </si>
  <si>
    <t>MILLIEN</t>
  </si>
  <si>
    <t>MINICHINO</t>
  </si>
  <si>
    <t>MONTANARY</t>
  </si>
  <si>
    <t>PEDARD</t>
  </si>
  <si>
    <t>PERIATAMBY</t>
  </si>
  <si>
    <t>ROGACS</t>
  </si>
  <si>
    <t>ROUDANI</t>
  </si>
  <si>
    <t>SAIH</t>
  </si>
  <si>
    <t>SAINT JUST</t>
  </si>
  <si>
    <t>SI HADDI</t>
  </si>
  <si>
    <t>TERPIN</t>
  </si>
  <si>
    <t>TEYSSEDRE</t>
  </si>
  <si>
    <t>THILLIEN</t>
  </si>
  <si>
    <t>ADON</t>
  </si>
  <si>
    <t>ALLAGUI</t>
  </si>
  <si>
    <t>ARSTAND</t>
  </si>
  <si>
    <t>BERBEGAL</t>
  </si>
  <si>
    <t>BERIBECHE</t>
  </si>
  <si>
    <t>BIERNAT</t>
  </si>
  <si>
    <t>TOTAUX</t>
  </si>
  <si>
    <t>1er contrôle de Pass</t>
  </si>
  <si>
    <t>Dernier contrôle Pass</t>
  </si>
  <si>
    <t xml:space="preserve">1ER </t>
  </si>
  <si>
    <t>DER</t>
  </si>
  <si>
    <t>mle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</si>
</sst>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2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22" fontId="0" fillId="0" borderId="0" xfId="0" applyNumberFormat="1"/>
    <xf numFmtId="0" fontId="1" fillId="3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3" fillId="4" borderId="0" xfId="0" applyFont="1" applyFill="1"/>
    <xf numFmtId="0" fontId="1" fillId="6" borderId="4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2" fillId="5" borderId="3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22" fontId="3" fillId="7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409575</xdr:colOff>
      <xdr:row>10</xdr:row>
      <xdr:rowOff>47625</xdr:rowOff>
    </xdr:from>
    <xdr:to>
      <xdr:col>17</xdr:col>
      <xdr:colOff>571500</xdr:colOff>
      <xdr:row>29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9F3B4E16-9ADD-4B7C-A199-5922045954A4}"/>
            </a:ext>
          </a:extLst>
        </xdr:cNvPr>
        <xdr:cNvSpPr txBox="1"/>
      </xdr:nvSpPr>
      <xdr:spPr>
        <a:xfrm>
          <a:off x="9572625" y="1952625"/>
          <a:ext cx="5781675" cy="36861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solidFill>
                <a:srgbClr val="FF0000"/>
              </a:solidFill>
            </a:rPr>
            <a:t>je voudrais</a:t>
          </a:r>
          <a:r>
            <a:rPr lang="fr-FR" sz="2000" baseline="0">
              <a:solidFill>
                <a:srgbClr val="FF0000"/>
              </a:solidFill>
            </a:rPr>
            <a:t> afficher dans la colonne </a:t>
          </a:r>
          <a:r>
            <a:rPr lang="fr-FR" sz="2000" b="1" baseline="0">
              <a:solidFill>
                <a:srgbClr val="FF0000"/>
              </a:solidFill>
            </a:rPr>
            <a:t>1er</a:t>
          </a:r>
          <a:r>
            <a:rPr lang="fr-FR" sz="2000" baseline="0">
              <a:solidFill>
                <a:srgbClr val="FF0000"/>
              </a:solidFill>
            </a:rPr>
            <a:t> la date la plus vielle pour </a:t>
          </a:r>
          <a:r>
            <a:rPr lang="fr-FR" sz="20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chaque</a:t>
          </a:r>
          <a:r>
            <a:rPr lang="fr-FR" sz="2000" baseline="0">
              <a:solidFill>
                <a:srgbClr val="FF0000"/>
              </a:solidFill>
            </a:rPr>
            <a:t> personne et dans la colonne </a:t>
          </a:r>
          <a:r>
            <a:rPr lang="fr-FR" sz="2000" b="1" baseline="0">
              <a:solidFill>
                <a:srgbClr val="FF0000"/>
              </a:solidFill>
            </a:rPr>
            <a:t>DER</a:t>
          </a:r>
          <a:r>
            <a:rPr lang="fr-FR" sz="2000" baseline="0">
              <a:solidFill>
                <a:srgbClr val="FF0000"/>
              </a:solidFill>
            </a:rPr>
            <a:t> la plus recente pour chaque personne </a:t>
          </a:r>
        </a:p>
        <a:p>
          <a:r>
            <a:rPr lang="fr-FR" sz="2000" baseline="0">
              <a:solidFill>
                <a:srgbClr val="FF0000"/>
              </a:solidFill>
            </a:rPr>
            <a:t>les donnees dans onglet PASS sont detruites chaque jour </a:t>
          </a:r>
          <a:endParaRPr lang="fr-FR" sz="2000">
            <a:solidFill>
              <a:srgbClr val="FF0000"/>
            </a:solidFill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D24" sqref="D24"/>
    </sheetView>
  </sheetViews>
  <sheetFormatPr baseColWidth="10" defaultRowHeight="15" x14ac:dyDescent="0.25"/>
  <cols>
    <col min="1" max="1" width="15.7109375" bestFit="1" customWidth="1"/>
  </cols>
  <sheetData>
    <row r="1" spans="1:2" x14ac:dyDescent="0.25">
      <c r="A1" s="1">
        <v>43979.919525462959</v>
      </c>
      <c r="B1" s="6">
        <v>221714</v>
      </c>
    </row>
    <row r="2" spans="1:2" x14ac:dyDescent="0.25">
      <c r="A2" s="1">
        <v>43980.02983796296</v>
      </c>
      <c r="B2" s="6">
        <v>221714</v>
      </c>
    </row>
    <row r="3" spans="1:2" x14ac:dyDescent="0.25">
      <c r="A3" s="1">
        <v>43980.095509259256</v>
      </c>
      <c r="B3" s="6">
        <v>221714</v>
      </c>
    </row>
    <row r="4" spans="1:2" x14ac:dyDescent="0.25">
      <c r="A4" s="1">
        <v>43979.942499999997</v>
      </c>
      <c r="B4">
        <v>221188</v>
      </c>
    </row>
    <row r="5" spans="1:2" x14ac:dyDescent="0.25">
      <c r="A5" s="1">
        <v>43979.95789351852</v>
      </c>
      <c r="B5">
        <v>221188</v>
      </c>
    </row>
    <row r="6" spans="1:2" x14ac:dyDescent="0.25">
      <c r="A6" s="1">
        <v>43980.007013888891</v>
      </c>
      <c r="B6">
        <v>221188</v>
      </c>
    </row>
    <row r="7" spans="1:2" x14ac:dyDescent="0.25">
      <c r="A7" s="1">
        <v>43980.028136574074</v>
      </c>
      <c r="B7">
        <v>221188</v>
      </c>
    </row>
    <row r="8" spans="1:2" x14ac:dyDescent="0.25">
      <c r="A8" s="1">
        <v>43980.096250000002</v>
      </c>
      <c r="B8">
        <v>221188</v>
      </c>
    </row>
    <row r="9" spans="1:2" x14ac:dyDescent="0.25">
      <c r="A9" s="1">
        <v>43979.94667824074</v>
      </c>
      <c r="B9">
        <v>730264</v>
      </c>
    </row>
    <row r="10" spans="1:2" x14ac:dyDescent="0.25">
      <c r="A10" s="1">
        <v>43979.983506944445</v>
      </c>
      <c r="B10">
        <v>730264</v>
      </c>
    </row>
    <row r="11" spans="1:2" x14ac:dyDescent="0.25">
      <c r="A11" s="1">
        <v>43979.994675925926</v>
      </c>
      <c r="B11">
        <v>730264</v>
      </c>
    </row>
    <row r="12" spans="1:2" x14ac:dyDescent="0.25">
      <c r="A12" s="1">
        <v>43979.998287037037</v>
      </c>
      <c r="B12">
        <v>730264</v>
      </c>
    </row>
    <row r="13" spans="1:2" x14ac:dyDescent="0.25">
      <c r="A13" s="1">
        <v>43980.030011574076</v>
      </c>
      <c r="B13">
        <v>730264</v>
      </c>
    </row>
    <row r="14" spans="1:2" x14ac:dyDescent="0.25">
      <c r="A14" s="1">
        <v>43980.094224537039</v>
      </c>
      <c r="B14">
        <v>730264</v>
      </c>
    </row>
  </sheetData>
  <sortState ref="A1:B14">
    <sortCondition ref="B1:B1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>
      <selection activeCell="H8" sqref="H8"/>
    </sheetView>
  </sheetViews>
  <sheetFormatPr baseColWidth="10" defaultRowHeight="15" x14ac:dyDescent="0.25"/>
  <cols>
    <col min="1" max="1" width="15.7109375" bestFit="1" customWidth="1"/>
  </cols>
  <sheetData>
    <row r="1" spans="1:2" x14ac:dyDescent="0.25">
      <c r="A1" s="1">
        <v>43979.921770833331</v>
      </c>
      <c r="B1" s="6">
        <v>221714</v>
      </c>
    </row>
    <row r="2" spans="1:2" x14ac:dyDescent="0.25">
      <c r="A2" s="1">
        <v>43979.929629629631</v>
      </c>
      <c r="B2" s="6">
        <v>221714</v>
      </c>
    </row>
    <row r="3" spans="1:2" x14ac:dyDescent="0.25">
      <c r="A3" s="1">
        <v>43979.938784722224</v>
      </c>
      <c r="B3" s="6">
        <v>221714</v>
      </c>
    </row>
    <row r="4" spans="1:2" x14ac:dyDescent="0.25">
      <c r="A4" s="1">
        <v>43979.943576388891</v>
      </c>
      <c r="B4" s="6">
        <v>221714</v>
      </c>
    </row>
    <row r="5" spans="1:2" x14ac:dyDescent="0.25">
      <c r="A5" s="1">
        <v>43979.953900462962</v>
      </c>
      <c r="B5" s="6">
        <v>221714</v>
      </c>
    </row>
    <row r="6" spans="1:2" x14ac:dyDescent="0.25">
      <c r="A6" s="1">
        <v>43979.959097222221</v>
      </c>
      <c r="B6" s="6">
        <v>221714</v>
      </c>
    </row>
    <row r="7" spans="1:2" x14ac:dyDescent="0.25">
      <c r="A7" s="1">
        <v>43979.997164351851</v>
      </c>
      <c r="B7" s="6">
        <v>221714</v>
      </c>
    </row>
    <row r="8" spans="1:2" x14ac:dyDescent="0.25">
      <c r="A8" s="1">
        <v>43980.020358796297</v>
      </c>
      <c r="B8" s="6">
        <v>221714</v>
      </c>
    </row>
    <row r="9" spans="1:2" x14ac:dyDescent="0.25">
      <c r="A9" s="1">
        <v>43979.95349537037</v>
      </c>
      <c r="B9">
        <v>221188</v>
      </c>
    </row>
    <row r="10" spans="1:2" x14ac:dyDescent="0.25">
      <c r="A10" s="1">
        <v>43979.955023148148</v>
      </c>
      <c r="B10">
        <v>221188</v>
      </c>
    </row>
    <row r="11" spans="1:2" x14ac:dyDescent="0.25">
      <c r="A11" s="1">
        <v>43979.968275462961</v>
      </c>
      <c r="B11">
        <v>221188</v>
      </c>
    </row>
    <row r="12" spans="1:2" x14ac:dyDescent="0.25">
      <c r="A12" s="1">
        <v>43979.976967592593</v>
      </c>
      <c r="B12">
        <v>221188</v>
      </c>
    </row>
    <row r="13" spans="1:2" x14ac:dyDescent="0.25">
      <c r="A13" s="1">
        <v>43979.978877314818</v>
      </c>
      <c r="B13">
        <v>221188</v>
      </c>
    </row>
    <row r="14" spans="1:2" x14ac:dyDescent="0.25">
      <c r="A14" s="1">
        <v>43979.980856481481</v>
      </c>
      <c r="B14">
        <v>221188</v>
      </c>
    </row>
    <row r="15" spans="1:2" x14ac:dyDescent="0.25">
      <c r="A15" s="1">
        <v>43979.981388888889</v>
      </c>
      <c r="B15">
        <v>221188</v>
      </c>
    </row>
    <row r="16" spans="1:2" x14ac:dyDescent="0.25">
      <c r="A16" s="1">
        <v>43980.003703703704</v>
      </c>
      <c r="B16">
        <v>221188</v>
      </c>
    </row>
    <row r="17" spans="1:2" x14ac:dyDescent="0.25">
      <c r="A17" s="1">
        <v>43980.02008101852</v>
      </c>
      <c r="B17">
        <v>221188</v>
      </c>
    </row>
    <row r="18" spans="1:2" x14ac:dyDescent="0.25">
      <c r="A18" s="1">
        <v>43980.020740740743</v>
      </c>
      <c r="B18">
        <v>221188</v>
      </c>
    </row>
    <row r="19" spans="1:2" x14ac:dyDescent="0.25">
      <c r="A19" s="1">
        <v>43980.02547453704</v>
      </c>
      <c r="B19">
        <v>221188</v>
      </c>
    </row>
    <row r="20" spans="1:2" x14ac:dyDescent="0.25">
      <c r="A20" s="1">
        <v>43979.92050925926</v>
      </c>
      <c r="B20">
        <v>730264</v>
      </c>
    </row>
    <row r="21" spans="1:2" x14ac:dyDescent="0.25">
      <c r="A21" s="1">
        <v>43979.930196759262</v>
      </c>
      <c r="B21">
        <v>730264</v>
      </c>
    </row>
    <row r="22" spans="1:2" x14ac:dyDescent="0.25">
      <c r="A22" s="1">
        <v>43979.938483796293</v>
      </c>
      <c r="B22">
        <v>730264</v>
      </c>
    </row>
    <row r="23" spans="1:2" x14ac:dyDescent="0.25">
      <c r="A23" s="1">
        <v>43979.939444444448</v>
      </c>
      <c r="B23">
        <v>730264</v>
      </c>
    </row>
    <row r="24" spans="1:2" x14ac:dyDescent="0.25">
      <c r="A24" s="1">
        <v>43979.944780092592</v>
      </c>
      <c r="B24">
        <v>730264</v>
      </c>
    </row>
    <row r="25" spans="1:2" x14ac:dyDescent="0.25">
      <c r="A25" s="1">
        <v>43979.953715277778</v>
      </c>
      <c r="B25">
        <v>730264</v>
      </c>
    </row>
    <row r="26" spans="1:2" x14ac:dyDescent="0.25">
      <c r="A26" s="1">
        <v>43979.955578703702</v>
      </c>
      <c r="B26">
        <v>730264</v>
      </c>
    </row>
    <row r="27" spans="1:2" x14ac:dyDescent="0.25">
      <c r="A27" s="1">
        <v>43979.966562499998</v>
      </c>
      <c r="B27">
        <v>730264</v>
      </c>
    </row>
    <row r="28" spans="1:2" x14ac:dyDescent="0.25">
      <c r="A28" s="1">
        <v>43979.978518518517</v>
      </c>
      <c r="B28">
        <v>730264</v>
      </c>
    </row>
    <row r="29" spans="1:2" x14ac:dyDescent="0.25">
      <c r="A29" s="1">
        <v>43979.979756944442</v>
      </c>
      <c r="B29">
        <v>730264</v>
      </c>
    </row>
    <row r="30" spans="1:2" x14ac:dyDescent="0.25">
      <c r="A30" s="1">
        <v>43979.981030092589</v>
      </c>
      <c r="B30">
        <v>730264</v>
      </c>
    </row>
    <row r="31" spans="1:2" x14ac:dyDescent="0.25">
      <c r="A31" s="1">
        <v>43980.00980324074</v>
      </c>
      <c r="B31">
        <v>730264</v>
      </c>
    </row>
    <row r="32" spans="1:2" x14ac:dyDescent="0.25">
      <c r="A32" s="1">
        <v>43980.022951388892</v>
      </c>
      <c r="B32">
        <v>730264</v>
      </c>
    </row>
  </sheetData>
  <sortState ref="A1:B32">
    <sortCondition ref="B1:B3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3"/>
  <sheetViews>
    <sheetView topLeftCell="A97" workbookViewId="0">
      <selection activeCell="F1" sqref="F1:F1048576"/>
    </sheetView>
  </sheetViews>
  <sheetFormatPr baseColWidth="10" defaultRowHeight="15" x14ac:dyDescent="0.25"/>
  <cols>
    <col min="1" max="1" width="15.7109375" bestFit="1" customWidth="1"/>
    <col min="2" max="2" width="11.42578125" style="6"/>
  </cols>
  <sheetData>
    <row r="1" spans="1:2" x14ac:dyDescent="0.25">
      <c r="A1" s="1">
        <v>43979.918425925927</v>
      </c>
      <c r="B1" s="6">
        <v>730264</v>
      </c>
    </row>
    <row r="2" spans="1:2" x14ac:dyDescent="0.25">
      <c r="A2" s="1">
        <v>43979.918564814812</v>
      </c>
      <c r="B2" s="6">
        <v>730264</v>
      </c>
    </row>
    <row r="3" spans="1:2" x14ac:dyDescent="0.25">
      <c r="A3" s="1">
        <v>43979.918703703705</v>
      </c>
      <c r="B3" s="6">
        <v>730264</v>
      </c>
    </row>
    <row r="4" spans="1:2" x14ac:dyDescent="0.25">
      <c r="A4" s="1">
        <v>43979.919814814813</v>
      </c>
      <c r="B4" s="6">
        <v>730264</v>
      </c>
    </row>
    <row r="5" spans="1:2" x14ac:dyDescent="0.25">
      <c r="A5" s="1">
        <v>43979.920358796298</v>
      </c>
      <c r="B5" s="6">
        <v>221714</v>
      </c>
    </row>
    <row r="6" spans="1:2" x14ac:dyDescent="0.25">
      <c r="A6" s="1">
        <v>43979.927835648145</v>
      </c>
      <c r="B6" s="6">
        <v>730264</v>
      </c>
    </row>
    <row r="7" spans="1:2" x14ac:dyDescent="0.25">
      <c r="A7" s="1">
        <v>43979.927928240744</v>
      </c>
      <c r="B7" s="6">
        <v>221714</v>
      </c>
    </row>
    <row r="8" spans="1:2" x14ac:dyDescent="0.25">
      <c r="A8" s="1">
        <v>43979.930706018517</v>
      </c>
      <c r="B8" s="6">
        <v>221714</v>
      </c>
    </row>
    <row r="9" spans="1:2" x14ac:dyDescent="0.25">
      <c r="A9" s="1">
        <v>43979.937361111108</v>
      </c>
      <c r="B9" s="6">
        <v>730264</v>
      </c>
    </row>
    <row r="10" spans="1:2" x14ac:dyDescent="0.25">
      <c r="A10" s="1">
        <v>43979.938946759263</v>
      </c>
      <c r="B10" s="6">
        <v>221714</v>
      </c>
    </row>
    <row r="11" spans="1:2" x14ac:dyDescent="0.25">
      <c r="A11" s="1">
        <v>43979.939768518518</v>
      </c>
      <c r="B11" s="6">
        <v>730264</v>
      </c>
    </row>
    <row r="12" spans="1:2" x14ac:dyDescent="0.25">
      <c r="A12" s="1">
        <v>43979.939814814818</v>
      </c>
      <c r="B12" s="6">
        <v>730264</v>
      </c>
    </row>
    <row r="13" spans="1:2" x14ac:dyDescent="0.25">
      <c r="A13" s="1">
        <v>43979.940104166664</v>
      </c>
      <c r="B13" s="6">
        <v>730264</v>
      </c>
    </row>
    <row r="14" spans="1:2" x14ac:dyDescent="0.25">
      <c r="A14" s="1">
        <v>43979.940555555557</v>
      </c>
      <c r="B14" s="6">
        <v>730264</v>
      </c>
    </row>
    <row r="15" spans="1:2" x14ac:dyDescent="0.25">
      <c r="A15" s="1">
        <v>43979.944004629629</v>
      </c>
      <c r="B15" s="6">
        <v>221714</v>
      </c>
    </row>
    <row r="16" spans="1:2" x14ac:dyDescent="0.25">
      <c r="A16" s="1">
        <v>43979.944189814814</v>
      </c>
      <c r="B16" s="6">
        <v>221714</v>
      </c>
    </row>
    <row r="17" spans="1:2" x14ac:dyDescent="0.25">
      <c r="A17" s="1">
        <v>43979.951921296299</v>
      </c>
      <c r="B17" s="6">
        <v>221188</v>
      </c>
    </row>
    <row r="18" spans="1:2" x14ac:dyDescent="0.25">
      <c r="A18" s="1">
        <v>43979.952037037037</v>
      </c>
      <c r="B18" s="6">
        <v>221188</v>
      </c>
    </row>
    <row r="19" spans="1:2" x14ac:dyDescent="0.25">
      <c r="A19" s="1">
        <v>43979.952106481483</v>
      </c>
      <c r="B19" s="6">
        <v>221188</v>
      </c>
    </row>
    <row r="20" spans="1:2" x14ac:dyDescent="0.25">
      <c r="A20" s="1">
        <v>43979.952152777776</v>
      </c>
      <c r="B20" s="6">
        <v>221714</v>
      </c>
    </row>
    <row r="21" spans="1:2" x14ac:dyDescent="0.25">
      <c r="A21" s="1">
        <v>43979.952337962961</v>
      </c>
      <c r="B21" s="6">
        <v>221714</v>
      </c>
    </row>
    <row r="22" spans="1:2" x14ac:dyDescent="0.25">
      <c r="A22" s="1">
        <v>43979.952881944446</v>
      </c>
      <c r="B22" s="6">
        <v>221714</v>
      </c>
    </row>
    <row r="23" spans="1:2" x14ac:dyDescent="0.25">
      <c r="A23" s="1">
        <v>43979.953136574077</v>
      </c>
      <c r="B23" s="6">
        <v>221714</v>
      </c>
    </row>
    <row r="24" spans="1:2" x14ac:dyDescent="0.25">
      <c r="A24" s="1">
        <v>43979.954629629632</v>
      </c>
      <c r="B24" s="6">
        <v>221714</v>
      </c>
    </row>
    <row r="25" spans="1:2" x14ac:dyDescent="0.25">
      <c r="A25" s="1">
        <v>43979.954687500001</v>
      </c>
      <c r="B25" s="6">
        <v>221714</v>
      </c>
    </row>
    <row r="26" spans="1:2" x14ac:dyDescent="0.25">
      <c r="A26" s="1">
        <v>43979.954872685186</v>
      </c>
      <c r="B26" s="6">
        <v>221714</v>
      </c>
    </row>
    <row r="27" spans="1:2" x14ac:dyDescent="0.25">
      <c r="A27" s="1">
        <v>43979.957881944443</v>
      </c>
      <c r="B27" s="6">
        <v>221714</v>
      </c>
    </row>
    <row r="28" spans="1:2" x14ac:dyDescent="0.25">
      <c r="A28" s="1">
        <v>43979.95821759259</v>
      </c>
      <c r="B28" s="6">
        <v>221714</v>
      </c>
    </row>
    <row r="29" spans="1:2" x14ac:dyDescent="0.25">
      <c r="A29" s="1">
        <v>43979.965601851851</v>
      </c>
      <c r="B29" s="6">
        <v>221188</v>
      </c>
    </row>
    <row r="30" spans="1:2" x14ac:dyDescent="0.25">
      <c r="A30" s="1">
        <v>43979.965648148151</v>
      </c>
      <c r="B30" s="6">
        <v>730264</v>
      </c>
    </row>
    <row r="31" spans="1:2" x14ac:dyDescent="0.25">
      <c r="A31" s="1">
        <v>43979.965787037036</v>
      </c>
      <c r="B31" s="6">
        <v>221714</v>
      </c>
    </row>
    <row r="32" spans="1:2" x14ac:dyDescent="0.25">
      <c r="A32" s="1">
        <v>43979.96601851852</v>
      </c>
      <c r="B32" s="6">
        <v>221714</v>
      </c>
    </row>
    <row r="33" spans="1:2" x14ac:dyDescent="0.25">
      <c r="A33" s="1">
        <v>43979.966134259259</v>
      </c>
      <c r="B33" s="6">
        <v>221188</v>
      </c>
    </row>
    <row r="34" spans="1:2" x14ac:dyDescent="0.25">
      <c r="A34" s="1">
        <v>43979.966192129628</v>
      </c>
      <c r="B34" s="6">
        <v>730264</v>
      </c>
    </row>
    <row r="35" spans="1:2" x14ac:dyDescent="0.25">
      <c r="A35" s="1">
        <v>43979.966226851851</v>
      </c>
      <c r="B35" s="6">
        <v>221188</v>
      </c>
    </row>
    <row r="36" spans="1:2" x14ac:dyDescent="0.25">
      <c r="A36" s="1">
        <v>43979.966979166667</v>
      </c>
      <c r="B36" s="6">
        <v>221714</v>
      </c>
    </row>
    <row r="37" spans="1:2" x14ac:dyDescent="0.25">
      <c r="A37" s="1">
        <v>43979.967094907406</v>
      </c>
      <c r="B37" s="6">
        <v>221714</v>
      </c>
    </row>
    <row r="38" spans="1:2" x14ac:dyDescent="0.25">
      <c r="A38" s="1">
        <v>43979.967118055552</v>
      </c>
      <c r="B38" s="6">
        <v>730264</v>
      </c>
    </row>
    <row r="39" spans="1:2" x14ac:dyDescent="0.25">
      <c r="A39" s="1">
        <v>43979.967615740738</v>
      </c>
      <c r="B39" s="6">
        <v>221714</v>
      </c>
    </row>
    <row r="40" spans="1:2" x14ac:dyDescent="0.25">
      <c r="A40" s="1">
        <v>43979.975648148145</v>
      </c>
      <c r="B40" s="6">
        <v>221714</v>
      </c>
    </row>
    <row r="41" spans="1:2" x14ac:dyDescent="0.25">
      <c r="A41" s="1">
        <v>43979.975659722222</v>
      </c>
      <c r="B41" s="6">
        <v>221188</v>
      </c>
    </row>
    <row r="42" spans="1:2" x14ac:dyDescent="0.25">
      <c r="A42" s="1">
        <v>43979.975671296299</v>
      </c>
      <c r="B42" s="6">
        <v>730264</v>
      </c>
    </row>
    <row r="43" spans="1:2" x14ac:dyDescent="0.25">
      <c r="A43" s="1">
        <v>43979.975706018522</v>
      </c>
      <c r="B43" s="6">
        <v>221188</v>
      </c>
    </row>
    <row r="44" spans="1:2" x14ac:dyDescent="0.25">
      <c r="A44" s="1">
        <v>43979.975821759261</v>
      </c>
      <c r="B44" s="6">
        <v>730264</v>
      </c>
    </row>
    <row r="45" spans="1:2" x14ac:dyDescent="0.25">
      <c r="A45" s="1">
        <v>43979.975844907407</v>
      </c>
      <c r="B45" s="6">
        <v>221188</v>
      </c>
    </row>
    <row r="46" spans="1:2" x14ac:dyDescent="0.25">
      <c r="A46" s="1">
        <v>43979.976157407407</v>
      </c>
      <c r="B46" s="6">
        <v>730264</v>
      </c>
    </row>
    <row r="47" spans="1:2" x14ac:dyDescent="0.25">
      <c r="A47" s="1">
        <v>43979.976215277777</v>
      </c>
      <c r="B47" s="6">
        <v>730264</v>
      </c>
    </row>
    <row r="48" spans="1:2" x14ac:dyDescent="0.25">
      <c r="A48" s="1">
        <v>43979.976712962962</v>
      </c>
      <c r="B48" s="6">
        <v>221714</v>
      </c>
    </row>
    <row r="49" spans="1:2" x14ac:dyDescent="0.25">
      <c r="A49" s="1">
        <v>43979.977106481485</v>
      </c>
      <c r="B49" s="6">
        <v>221714</v>
      </c>
    </row>
    <row r="50" spans="1:2" x14ac:dyDescent="0.25">
      <c r="A50" s="1">
        <v>43979.977407407408</v>
      </c>
      <c r="B50" s="6">
        <v>730264</v>
      </c>
    </row>
    <row r="51" spans="1:2" x14ac:dyDescent="0.25">
      <c r="A51" s="1">
        <v>43979.977442129632</v>
      </c>
      <c r="B51" s="6">
        <v>730264</v>
      </c>
    </row>
    <row r="52" spans="1:2" x14ac:dyDescent="0.25">
      <c r="A52" s="1">
        <v>43979.978692129633</v>
      </c>
      <c r="B52" s="6">
        <v>730264</v>
      </c>
    </row>
    <row r="53" spans="1:2" x14ac:dyDescent="0.25">
      <c r="A53" s="1">
        <v>43979.978750000002</v>
      </c>
      <c r="B53" s="6">
        <v>730264</v>
      </c>
    </row>
    <row r="54" spans="1:2" x14ac:dyDescent="0.25">
      <c r="A54" s="1">
        <v>43979.978784722225</v>
      </c>
      <c r="B54" s="6">
        <v>221714</v>
      </c>
    </row>
    <row r="55" spans="1:2" x14ac:dyDescent="0.25">
      <c r="A55" s="1">
        <v>43979.978854166664</v>
      </c>
      <c r="B55" s="6">
        <v>221714</v>
      </c>
    </row>
    <row r="56" spans="1:2" x14ac:dyDescent="0.25">
      <c r="A56" s="1">
        <v>43979.979178240741</v>
      </c>
      <c r="B56" s="6">
        <v>221714</v>
      </c>
    </row>
    <row r="57" spans="1:2" x14ac:dyDescent="0.25">
      <c r="A57" s="1">
        <v>43979.979560185187</v>
      </c>
      <c r="B57" s="6">
        <v>221188</v>
      </c>
    </row>
    <row r="58" spans="1:2" x14ac:dyDescent="0.25">
      <c r="A58" s="1">
        <v>43979.979872685188</v>
      </c>
      <c r="B58" s="6">
        <v>221188</v>
      </c>
    </row>
    <row r="59" spans="1:2" x14ac:dyDescent="0.25">
      <c r="A59" s="1">
        <v>43979.979895833334</v>
      </c>
      <c r="B59" s="6">
        <v>221188</v>
      </c>
    </row>
    <row r="60" spans="1:2" x14ac:dyDescent="0.25">
      <c r="A60" s="1">
        <v>43979.979907407411</v>
      </c>
      <c r="B60" s="6">
        <v>221188</v>
      </c>
    </row>
    <row r="61" spans="1:2" x14ac:dyDescent="0.25">
      <c r="A61" s="1">
        <v>43979.980266203704</v>
      </c>
      <c r="B61" s="6">
        <v>221714</v>
      </c>
    </row>
    <row r="62" spans="1:2" x14ac:dyDescent="0.25">
      <c r="A62" s="1">
        <v>43979.981087962966</v>
      </c>
      <c r="B62" s="6">
        <v>221714</v>
      </c>
    </row>
    <row r="63" spans="1:2" x14ac:dyDescent="0.25">
      <c r="A63" s="1">
        <v>43979.981168981481</v>
      </c>
      <c r="B63" s="6">
        <v>221714</v>
      </c>
    </row>
    <row r="64" spans="1:2" x14ac:dyDescent="0.25">
      <c r="A64" s="1">
        <v>43979.98133101852</v>
      </c>
      <c r="B64" s="6">
        <v>730264</v>
      </c>
    </row>
    <row r="65" spans="1:2" x14ac:dyDescent="0.25">
      <c r="A65" s="1">
        <v>43979.981504629628</v>
      </c>
      <c r="B65" s="6">
        <v>730264</v>
      </c>
    </row>
    <row r="66" spans="1:2" x14ac:dyDescent="0.25">
      <c r="A66" s="1">
        <v>43979.981574074074</v>
      </c>
      <c r="B66" s="6">
        <v>730264</v>
      </c>
    </row>
    <row r="67" spans="1:2" x14ac:dyDescent="0.25">
      <c r="A67" s="1">
        <v>43979.993043981478</v>
      </c>
      <c r="B67" s="6">
        <v>221188</v>
      </c>
    </row>
    <row r="68" spans="1:2" x14ac:dyDescent="0.25">
      <c r="A68" s="1">
        <v>43979.993043981478</v>
      </c>
      <c r="B68" s="6">
        <v>221188</v>
      </c>
    </row>
    <row r="69" spans="1:2" x14ac:dyDescent="0.25">
      <c r="A69" s="1">
        <v>43979.993078703701</v>
      </c>
      <c r="B69" s="6">
        <v>221714</v>
      </c>
    </row>
    <row r="70" spans="1:2" x14ac:dyDescent="0.25">
      <c r="A70" s="1">
        <v>43979.994363425925</v>
      </c>
      <c r="B70" s="6">
        <v>221714</v>
      </c>
    </row>
    <row r="71" spans="1:2" x14ac:dyDescent="0.25">
      <c r="A71" s="1">
        <v>43979.994583333333</v>
      </c>
      <c r="B71" s="6">
        <v>221714</v>
      </c>
    </row>
    <row r="72" spans="1:2" x14ac:dyDescent="0.25">
      <c r="A72" s="1">
        <v>43979.995150462964</v>
      </c>
      <c r="B72" s="6">
        <v>221714</v>
      </c>
    </row>
    <row r="73" spans="1:2" x14ac:dyDescent="0.25">
      <c r="A73" s="1">
        <v>43979.995381944442</v>
      </c>
      <c r="B73" s="6">
        <v>221714</v>
      </c>
    </row>
    <row r="74" spans="1:2" x14ac:dyDescent="0.25">
      <c r="A74" s="1">
        <v>43979.995381944442</v>
      </c>
      <c r="B74" s="6">
        <v>730264</v>
      </c>
    </row>
    <row r="75" spans="1:2" x14ac:dyDescent="0.25">
      <c r="A75" s="1">
        <v>43979.995613425926</v>
      </c>
      <c r="B75" s="6">
        <v>221714</v>
      </c>
    </row>
    <row r="76" spans="1:2" x14ac:dyDescent="0.25">
      <c r="A76" s="1">
        <v>43979.995659722219</v>
      </c>
      <c r="B76" s="6">
        <v>221714</v>
      </c>
    </row>
    <row r="77" spans="1:2" x14ac:dyDescent="0.25">
      <c r="A77" s="1">
        <v>43979.995752314811</v>
      </c>
      <c r="B77" s="6">
        <v>221714</v>
      </c>
    </row>
    <row r="78" spans="1:2" x14ac:dyDescent="0.25">
      <c r="A78" s="1">
        <v>43979.996203703704</v>
      </c>
      <c r="B78" s="6">
        <v>221188</v>
      </c>
    </row>
    <row r="79" spans="1:2" x14ac:dyDescent="0.25">
      <c r="A79" s="1">
        <v>43979.996215277781</v>
      </c>
      <c r="B79" s="6">
        <v>221714</v>
      </c>
    </row>
    <row r="80" spans="1:2" x14ac:dyDescent="0.25">
      <c r="A80" s="1">
        <v>43979.996261574073</v>
      </c>
      <c r="B80" s="6">
        <v>221188</v>
      </c>
    </row>
    <row r="81" spans="1:2" x14ac:dyDescent="0.25">
      <c r="A81" s="1">
        <v>43979.99659722222</v>
      </c>
      <c r="B81" s="6">
        <v>730264</v>
      </c>
    </row>
    <row r="82" spans="1:2" x14ac:dyDescent="0.25">
      <c r="A82" s="1">
        <v>43979.997199074074</v>
      </c>
      <c r="B82" s="6">
        <v>730264</v>
      </c>
    </row>
    <row r="83" spans="1:2" x14ac:dyDescent="0.25">
      <c r="A83" s="1">
        <v>43980.002870370372</v>
      </c>
      <c r="B83" s="6">
        <v>221188</v>
      </c>
    </row>
    <row r="84" spans="1:2" x14ac:dyDescent="0.25">
      <c r="A84" s="1">
        <v>43980.007187499999</v>
      </c>
      <c r="B84" s="6">
        <v>221188</v>
      </c>
    </row>
    <row r="85" spans="1:2" x14ac:dyDescent="0.25">
      <c r="A85" s="1">
        <v>43980.009525462963</v>
      </c>
      <c r="B85" s="6">
        <v>221188</v>
      </c>
    </row>
    <row r="86" spans="1:2" x14ac:dyDescent="0.25">
      <c r="A86" s="1">
        <v>43980.009560185186</v>
      </c>
      <c r="B86" s="6">
        <v>221188</v>
      </c>
    </row>
    <row r="87" spans="1:2" x14ac:dyDescent="0.25">
      <c r="A87" s="1">
        <v>43980.019293981481</v>
      </c>
      <c r="B87" s="6">
        <v>221188</v>
      </c>
    </row>
    <row r="88" spans="1:2" x14ac:dyDescent="0.25">
      <c r="A88" s="1">
        <v>43980.019305555557</v>
      </c>
      <c r="B88" s="6">
        <v>730264</v>
      </c>
    </row>
    <row r="89" spans="1:2" x14ac:dyDescent="0.25">
      <c r="A89" s="1">
        <v>43980.020636574074</v>
      </c>
      <c r="B89" s="6">
        <v>730264</v>
      </c>
    </row>
    <row r="90" spans="1:2" x14ac:dyDescent="0.25">
      <c r="A90" s="1">
        <v>43980.021053240744</v>
      </c>
      <c r="B90" s="6">
        <v>221714</v>
      </c>
    </row>
    <row r="91" spans="1:2" x14ac:dyDescent="0.25">
      <c r="A91" s="1">
        <v>43980.022291666668</v>
      </c>
      <c r="B91" s="6">
        <v>221714</v>
      </c>
    </row>
    <row r="92" spans="1:2" x14ac:dyDescent="0.25">
      <c r="A92" s="1">
        <v>43980.022303240738</v>
      </c>
      <c r="B92" s="6">
        <v>221714</v>
      </c>
    </row>
    <row r="93" spans="1:2" x14ac:dyDescent="0.25">
      <c r="A93" s="1">
        <v>43980.022326388891</v>
      </c>
      <c r="B93" s="6">
        <v>221714</v>
      </c>
    </row>
    <row r="94" spans="1:2" x14ac:dyDescent="0.25">
      <c r="A94" s="1">
        <v>43980.022349537037</v>
      </c>
      <c r="B94" s="6">
        <v>221714</v>
      </c>
    </row>
    <row r="95" spans="1:2" x14ac:dyDescent="0.25">
      <c r="A95" s="1">
        <v>43980.022488425922</v>
      </c>
      <c r="B95" s="6">
        <v>221188</v>
      </c>
    </row>
    <row r="96" spans="1:2" x14ac:dyDescent="0.25">
      <c r="A96" s="1">
        <v>43980.022511574076</v>
      </c>
      <c r="B96" s="6">
        <v>222714</v>
      </c>
    </row>
    <row r="97" spans="1:2" x14ac:dyDescent="0.25">
      <c r="A97" s="1">
        <v>43980.030335648145</v>
      </c>
      <c r="B97" s="6">
        <v>730264</v>
      </c>
    </row>
    <row r="98" spans="1:2" x14ac:dyDescent="0.25">
      <c r="A98" s="1">
        <v>43980.091898148145</v>
      </c>
      <c r="B98" s="6">
        <v>221188</v>
      </c>
    </row>
    <row r="99" spans="1:2" x14ac:dyDescent="0.25">
      <c r="A99" s="1">
        <v>43980.092013888891</v>
      </c>
      <c r="B99" s="6">
        <v>221188</v>
      </c>
    </row>
    <row r="100" spans="1:2" x14ac:dyDescent="0.25">
      <c r="A100" s="1">
        <v>43980.092118055552</v>
      </c>
      <c r="B100" s="6">
        <v>221188</v>
      </c>
    </row>
    <row r="101" spans="1:2" x14ac:dyDescent="0.25">
      <c r="A101" s="1">
        <v>43980.092233796298</v>
      </c>
      <c r="B101" s="6">
        <v>221188</v>
      </c>
    </row>
    <row r="102" spans="1:2" x14ac:dyDescent="0.25">
      <c r="A102" s="1">
        <v>43980.092233796298</v>
      </c>
      <c r="B102" s="6">
        <v>221188</v>
      </c>
    </row>
    <row r="103" spans="1:2" x14ac:dyDescent="0.25">
      <c r="A103" s="1">
        <v>43980.092245370368</v>
      </c>
      <c r="B103" s="6">
        <v>221188</v>
      </c>
    </row>
    <row r="104" spans="1:2" x14ac:dyDescent="0.25">
      <c r="A104" s="1">
        <v>43980.092256944445</v>
      </c>
      <c r="B104" s="6">
        <v>221188</v>
      </c>
    </row>
    <row r="105" spans="1:2" x14ac:dyDescent="0.25">
      <c r="A105" s="1">
        <v>43980.092256944445</v>
      </c>
      <c r="B105" s="6">
        <v>221188</v>
      </c>
    </row>
    <row r="106" spans="1:2" x14ac:dyDescent="0.25">
      <c r="A106" s="1">
        <v>43980.092268518521</v>
      </c>
      <c r="B106" s="6">
        <v>221188</v>
      </c>
    </row>
    <row r="107" spans="1:2" x14ac:dyDescent="0.25">
      <c r="A107" s="1">
        <v>43980.092280092591</v>
      </c>
      <c r="B107" s="6">
        <v>221188</v>
      </c>
    </row>
    <row r="108" spans="1:2" x14ac:dyDescent="0.25">
      <c r="A108" s="1">
        <v>43980.092280092591</v>
      </c>
      <c r="B108" s="6">
        <v>221188</v>
      </c>
    </row>
    <row r="109" spans="1:2" x14ac:dyDescent="0.25">
      <c r="A109" s="1">
        <v>43980.092303240737</v>
      </c>
      <c r="B109" s="6">
        <v>221188</v>
      </c>
    </row>
    <row r="110" spans="1:2" x14ac:dyDescent="0.25">
      <c r="A110" s="1">
        <v>43980.092314814814</v>
      </c>
      <c r="B110" s="6">
        <v>221188</v>
      </c>
    </row>
    <row r="111" spans="1:2" x14ac:dyDescent="0.25">
      <c r="A111" s="1">
        <v>43980.092326388891</v>
      </c>
      <c r="B111" s="6">
        <v>221188</v>
      </c>
    </row>
    <row r="112" spans="1:2" x14ac:dyDescent="0.25">
      <c r="A112" s="1">
        <v>43980.092326388891</v>
      </c>
      <c r="B112" s="6">
        <v>221188</v>
      </c>
    </row>
    <row r="113" spans="1:2" x14ac:dyDescent="0.25">
      <c r="A113" s="1">
        <v>43980.092372685183</v>
      </c>
      <c r="B113" s="6">
        <v>221188</v>
      </c>
    </row>
    <row r="114" spans="1:2" x14ac:dyDescent="0.25">
      <c r="A114" s="1">
        <v>43980.092430555553</v>
      </c>
      <c r="B114" s="6">
        <v>221188</v>
      </c>
    </row>
    <row r="115" spans="1:2" x14ac:dyDescent="0.25">
      <c r="A115" s="1">
        <v>43980.092442129629</v>
      </c>
      <c r="B115" s="6">
        <v>221188</v>
      </c>
    </row>
    <row r="116" spans="1:2" x14ac:dyDescent="0.25">
      <c r="A116" s="1">
        <v>43980.092488425929</v>
      </c>
      <c r="B116" s="6">
        <v>221714</v>
      </c>
    </row>
    <row r="117" spans="1:2" x14ac:dyDescent="0.25">
      <c r="A117" s="1">
        <v>43980.092534722222</v>
      </c>
      <c r="B117" s="6">
        <v>221188</v>
      </c>
    </row>
    <row r="118" spans="1:2" x14ac:dyDescent="0.25">
      <c r="A118" s="1">
        <v>43980.094328703701</v>
      </c>
      <c r="B118" s="6">
        <v>730264</v>
      </c>
    </row>
    <row r="119" spans="1:2" x14ac:dyDescent="0.25">
      <c r="A119" s="1">
        <v>43980.159618055557</v>
      </c>
      <c r="B119" s="6">
        <v>730264</v>
      </c>
    </row>
    <row r="120" spans="1:2" x14ac:dyDescent="0.25">
      <c r="A120" s="1">
        <v>43980.15966435185</v>
      </c>
      <c r="B120" s="6">
        <v>730264</v>
      </c>
    </row>
    <row r="121" spans="1:2" x14ac:dyDescent="0.25">
      <c r="A121" s="1">
        <v>43980.159780092596</v>
      </c>
      <c r="B121" s="6">
        <v>730264</v>
      </c>
    </row>
    <row r="122" spans="1:2" x14ac:dyDescent="0.25">
      <c r="A122" s="1">
        <v>43980.15997685185</v>
      </c>
      <c r="B122" s="6">
        <v>730264</v>
      </c>
    </row>
    <row r="123" spans="1:2" x14ac:dyDescent="0.25">
      <c r="A123" s="1">
        <v>43980.179502314815</v>
      </c>
      <c r="B123" s="6">
        <v>221714</v>
      </c>
    </row>
  </sheetData>
  <sortState ref="A1:B123">
    <sortCondition ref="A1:A12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4"/>
  <sheetViews>
    <sheetView showGridLines="0" showZeros="0" tabSelected="1" workbookViewId="0">
      <selection activeCell="I4" sqref="I4"/>
    </sheetView>
  </sheetViews>
  <sheetFormatPr baseColWidth="10" defaultRowHeight="15" x14ac:dyDescent="0.25"/>
  <cols>
    <col min="2" max="2" width="13.28515625" bestFit="1" customWidth="1"/>
    <col min="3" max="3" width="14.5703125" customWidth="1"/>
    <col min="4" max="6" width="17" customWidth="1"/>
    <col min="7" max="8" width="12.140625" customWidth="1"/>
    <col min="15" max="15" width="15.7109375" bestFit="1" customWidth="1"/>
  </cols>
  <sheetData>
    <row r="1" spans="2:15" x14ac:dyDescent="0.25">
      <c r="B1" s="2" t="s">
        <v>41</v>
      </c>
      <c r="C1" s="2" t="s">
        <v>2</v>
      </c>
      <c r="D1" s="2" t="s">
        <v>3</v>
      </c>
      <c r="E1" s="2" t="s">
        <v>39</v>
      </c>
      <c r="F1" s="2" t="s">
        <v>40</v>
      </c>
      <c r="G1" s="2" t="s">
        <v>0</v>
      </c>
      <c r="H1" s="2" t="s">
        <v>1</v>
      </c>
    </row>
    <row r="2" spans="2:15" x14ac:dyDescent="0.25">
      <c r="B2" s="9">
        <v>233627</v>
      </c>
      <c r="C2" s="4" t="s">
        <v>30</v>
      </c>
      <c r="D2" s="3">
        <f>COUNTIF(pass!B:B,SYNTHESE!B2)</f>
        <v>0</v>
      </c>
      <c r="E2" s="13">
        <f t="array" ref="E2">MIN(IF(B2=pass!B:B,pass!A:A,""))</f>
        <v>0</v>
      </c>
      <c r="F2" s="13">
        <f t="array" ref="F2">MAX(IF(B2=pass!B:B,pass!A:A,""))</f>
        <v>0</v>
      </c>
      <c r="G2" s="3">
        <f>COUNTIF(quit!B:B,B2)</f>
        <v>0</v>
      </c>
      <c r="H2" s="3">
        <f>COUNTIF(pvi!B:B,B2)</f>
        <v>0</v>
      </c>
    </row>
    <row r="3" spans="2:15" x14ac:dyDescent="0.25">
      <c r="B3" s="9">
        <v>221188</v>
      </c>
      <c r="C3" s="5" t="s">
        <v>31</v>
      </c>
      <c r="D3" s="3">
        <f>COUNTIF(pass!B:B,SYNTHESE!B3)</f>
        <v>42</v>
      </c>
      <c r="E3" s="13">
        <f t="array" ref="E3">MIN(IF(B3=pass!B:B,pass!A:A,""))</f>
        <v>43979.951921296299</v>
      </c>
      <c r="F3" s="13">
        <f t="array" ref="F3">MAX(IF(B3=pass!B:B,pass!A:A,""))</f>
        <v>43980.092534722222</v>
      </c>
      <c r="G3" s="3">
        <f>COUNTIF(quit!B:B,B3)</f>
        <v>11</v>
      </c>
      <c r="H3" s="3">
        <f>COUNTIF(pvi!B:B,B3)</f>
        <v>5</v>
      </c>
    </row>
    <row r="4" spans="2:15" x14ac:dyDescent="0.25">
      <c r="B4" s="9">
        <v>238927</v>
      </c>
      <c r="C4" s="5" t="s">
        <v>32</v>
      </c>
      <c r="D4" s="3">
        <f>COUNTIF(pass!B:B,SYNTHESE!B4)</f>
        <v>0</v>
      </c>
      <c r="E4" s="13">
        <f t="array" ref="E4">MIN(IF(B4=pass!B:B,pass!A:A,""))</f>
        <v>0</v>
      </c>
      <c r="F4" s="13">
        <f t="array" ref="F4">MAX(IF(B4=pass!B:B,pass!A:A,""))</f>
        <v>0</v>
      </c>
      <c r="G4" s="3">
        <f>COUNTIF(quit!B:B,B4)</f>
        <v>0</v>
      </c>
      <c r="H4" s="3">
        <f>COUNTIF(pvi!B:B,B4)</f>
        <v>0</v>
      </c>
      <c r="M4" s="12" t="s">
        <v>37</v>
      </c>
      <c r="N4" s="12"/>
      <c r="O4" s="8">
        <f>MIN(pass!A:A)</f>
        <v>43979.918425925927</v>
      </c>
    </row>
    <row r="5" spans="2:15" x14ac:dyDescent="0.25">
      <c r="B5" s="9">
        <v>200172</v>
      </c>
      <c r="C5" s="5" t="s">
        <v>33</v>
      </c>
      <c r="D5" s="3">
        <f>COUNTIF(pass!B:B,SYNTHESE!B5)</f>
        <v>0</v>
      </c>
      <c r="E5" s="13">
        <f t="array" ref="E5">MIN(IF(B5=pass!B:B,pass!A:A,""))</f>
        <v>0</v>
      </c>
      <c r="F5" s="13">
        <f t="array" ref="F5">MAX(IF(B5=pass!B:B,pass!A:A,""))</f>
        <v>0</v>
      </c>
      <c r="G5" s="3">
        <f>COUNTIF(quit!B:B,B5)</f>
        <v>0</v>
      </c>
      <c r="H5" s="3">
        <f>COUNTIF(pvi!B:B,B5)</f>
        <v>0</v>
      </c>
    </row>
    <row r="6" spans="2:15" x14ac:dyDescent="0.25">
      <c r="B6" s="9">
        <v>227241</v>
      </c>
      <c r="C6" s="5" t="s">
        <v>34</v>
      </c>
      <c r="D6" s="3">
        <f>COUNTIF(pass!B:B,SYNTHESE!B6)</f>
        <v>0</v>
      </c>
      <c r="E6" s="13">
        <f t="array" ref="E6">MIN(IF(B6=pass!B:B,pass!A:A,""))</f>
        <v>0</v>
      </c>
      <c r="F6" s="13">
        <f t="array" ref="F6">MAX(IF(B6=pass!B:B,pass!A:A,""))</f>
        <v>0</v>
      </c>
      <c r="G6" s="3">
        <f>COUNTIF(quit!B:B,B6)</f>
        <v>0</v>
      </c>
      <c r="H6" s="3">
        <f>COUNTIF(pvi!B:B,B6)</f>
        <v>0</v>
      </c>
      <c r="M6" s="12" t="s">
        <v>38</v>
      </c>
      <c r="N6" s="12"/>
      <c r="O6" s="8">
        <f>MAX(pass!A:A)</f>
        <v>43980.179502314815</v>
      </c>
    </row>
    <row r="7" spans="2:15" x14ac:dyDescent="0.25">
      <c r="B7" s="9">
        <v>240002</v>
      </c>
      <c r="C7" s="5" t="s">
        <v>35</v>
      </c>
      <c r="D7" s="3">
        <f>COUNTIF(pass!B:B,SYNTHESE!B7)</f>
        <v>0</v>
      </c>
      <c r="E7" s="13">
        <f t="array" ref="E7">MIN(IF(B7=pass!B:B,pass!A:A,""))</f>
        <v>0</v>
      </c>
      <c r="F7" s="13">
        <f t="array" ref="F7">MAX(IF(B7=pass!B:B,pass!A:A,""))</f>
        <v>0</v>
      </c>
      <c r="G7" s="3">
        <f>COUNTIF(quit!B:B,B7)</f>
        <v>0</v>
      </c>
      <c r="H7" s="3">
        <f>COUNTIF(pvi!B:B,B7)</f>
        <v>0</v>
      </c>
    </row>
    <row r="8" spans="2:15" x14ac:dyDescent="0.25">
      <c r="B8" s="9">
        <v>222148</v>
      </c>
      <c r="C8" s="5" t="s">
        <v>4</v>
      </c>
      <c r="D8" s="3">
        <f>COUNTIF(pass!B:B,SYNTHESE!B8)</f>
        <v>0</v>
      </c>
      <c r="E8" s="13">
        <f t="array" ref="E8">MIN(IF(B8=pass!B:B,pass!A:A,""))</f>
        <v>0</v>
      </c>
      <c r="F8" s="13">
        <f t="array" ref="F8">MAX(IF(B8=pass!B:B,pass!A:A,""))</f>
        <v>0</v>
      </c>
      <c r="G8" s="3">
        <f>COUNTIF(quit!B:B,B8)</f>
        <v>0</v>
      </c>
      <c r="H8" s="3">
        <f>COUNTIF(pvi!B:B,B8)</f>
        <v>0</v>
      </c>
    </row>
    <row r="9" spans="2:15" x14ac:dyDescent="0.25">
      <c r="B9" s="9">
        <v>234025</v>
      </c>
      <c r="C9" s="5" t="s">
        <v>5</v>
      </c>
      <c r="D9" s="3">
        <f>COUNTIF(pass!B:B,SYNTHESE!B9)</f>
        <v>0</v>
      </c>
      <c r="E9" s="13">
        <f t="array" ref="E9">MIN(IF(B9=pass!B:B,pass!A:A,""))</f>
        <v>0</v>
      </c>
      <c r="F9" s="13">
        <f t="array" ref="F9">MAX(IF(B9=pass!B:B,pass!A:A,""))</f>
        <v>0</v>
      </c>
      <c r="G9" s="3">
        <f>COUNTIF(quit!B:B,B9)</f>
        <v>0</v>
      </c>
      <c r="H9" s="3">
        <f>COUNTIF(pvi!B:B,B9)</f>
        <v>0</v>
      </c>
    </row>
    <row r="10" spans="2:15" x14ac:dyDescent="0.25">
      <c r="B10" s="9">
        <v>230023</v>
      </c>
      <c r="C10" s="5" t="s">
        <v>6</v>
      </c>
      <c r="D10" s="3">
        <f>COUNTIF(pass!B:B,SYNTHESE!B10)</f>
        <v>0</v>
      </c>
      <c r="E10" s="13">
        <f t="array" ref="E10">MIN(IF(B10=pass!B:B,pass!A:A,""))</f>
        <v>0</v>
      </c>
      <c r="F10" s="13">
        <f t="array" ref="F10">MAX(IF(B10=pass!B:B,pass!A:A,""))</f>
        <v>0</v>
      </c>
      <c r="G10" s="3">
        <f>COUNTIF(quit!B:B,B10)</f>
        <v>0</v>
      </c>
      <c r="H10" s="3">
        <f>COUNTIF(pvi!B:B,B10)</f>
        <v>0</v>
      </c>
    </row>
    <row r="11" spans="2:15" x14ac:dyDescent="0.25">
      <c r="B11" s="9">
        <v>235759</v>
      </c>
      <c r="C11" s="5" t="s">
        <v>7</v>
      </c>
      <c r="D11" s="3">
        <f>COUNTIF(pass!B:B,SYNTHESE!B11)</f>
        <v>0</v>
      </c>
      <c r="E11" s="13">
        <f t="array" ref="E11">MIN(IF(B11=pass!B:B,pass!A:A,""))</f>
        <v>0</v>
      </c>
      <c r="F11" s="13">
        <f t="array" ref="F11">MAX(IF(B11=pass!B:B,pass!A:A,""))</f>
        <v>0</v>
      </c>
      <c r="G11" s="3">
        <f>COUNTIF(quit!B:B,B11)</f>
        <v>0</v>
      </c>
      <c r="H11" s="3">
        <f>COUNTIF(pvi!B:B,B11)</f>
        <v>0</v>
      </c>
    </row>
    <row r="12" spans="2:15" x14ac:dyDescent="0.25">
      <c r="B12" s="9">
        <v>232186</v>
      </c>
      <c r="C12" s="5" t="s">
        <v>8</v>
      </c>
      <c r="D12" s="3">
        <f>COUNTIF(pass!B:B,SYNTHESE!B12)</f>
        <v>0</v>
      </c>
      <c r="E12" s="13">
        <f t="array" ref="E12">MIN(IF(B12=pass!B:B,pass!A:A,""))</f>
        <v>0</v>
      </c>
      <c r="F12" s="13">
        <f t="array" ref="F12">MAX(IF(B12=pass!B:B,pass!A:A,""))</f>
        <v>0</v>
      </c>
      <c r="G12" s="3">
        <f>COUNTIF(quit!B:B,B12)</f>
        <v>0</v>
      </c>
      <c r="H12" s="3">
        <f>COUNTIF(pvi!B:B,B12)</f>
        <v>0</v>
      </c>
    </row>
    <row r="13" spans="2:15" x14ac:dyDescent="0.25">
      <c r="B13" s="9">
        <v>714849</v>
      </c>
      <c r="C13" s="5" t="s">
        <v>9</v>
      </c>
      <c r="D13" s="3">
        <f>COUNTIF(pass!B:B,SYNTHESE!B13)</f>
        <v>0</v>
      </c>
      <c r="E13" s="13">
        <f t="array" ref="E13">MIN(IF(B13=pass!B:B,pass!A:A,""))</f>
        <v>0</v>
      </c>
      <c r="F13" s="13">
        <f t="array" ref="F13">MAX(IF(B13=pass!B:B,pass!A:A,""))</f>
        <v>0</v>
      </c>
      <c r="G13" s="3">
        <f>COUNTIF(quit!B:B,B13)</f>
        <v>0</v>
      </c>
      <c r="H13" s="3">
        <f>COUNTIF(pvi!B:B,B13)</f>
        <v>0</v>
      </c>
    </row>
    <row r="14" spans="2:15" x14ac:dyDescent="0.25">
      <c r="B14" s="9">
        <v>221713</v>
      </c>
      <c r="C14" s="5" t="s">
        <v>10</v>
      </c>
      <c r="D14" s="3">
        <f>COUNTIF(pass!B:B,SYNTHESE!B14)</f>
        <v>0</v>
      </c>
      <c r="E14" s="13">
        <f t="array" ref="E14">MIN(IF(B14=pass!B:B,pass!A:A,""))</f>
        <v>0</v>
      </c>
      <c r="F14" s="13">
        <f t="array" ref="F14">MAX(IF(B14=pass!B:B,pass!A:A,""))</f>
        <v>0</v>
      </c>
      <c r="G14" s="3">
        <f>COUNTIF(quit!B:B,B14)</f>
        <v>0</v>
      </c>
      <c r="H14" s="3">
        <f>COUNTIF(pvi!B:B,B14)</f>
        <v>0</v>
      </c>
    </row>
    <row r="15" spans="2:15" x14ac:dyDescent="0.25">
      <c r="B15" s="9">
        <v>713697</v>
      </c>
      <c r="C15" s="5" t="s">
        <v>11</v>
      </c>
      <c r="D15" s="3">
        <f>COUNTIF(pass!B:B,SYNTHESE!B15)</f>
        <v>0</v>
      </c>
      <c r="E15" s="13">
        <f t="array" ref="E15">MIN(IF(B15=pass!B:B,pass!A:A,""))</f>
        <v>0</v>
      </c>
      <c r="F15" s="13">
        <f t="array" ref="F15">MAX(IF(B15=pass!B:B,pass!A:A,""))</f>
        <v>0</v>
      </c>
      <c r="G15" s="3">
        <f>COUNTIF(quit!B:B,B15)</f>
        <v>0</v>
      </c>
      <c r="H15" s="3">
        <f>COUNTIF(pvi!B:B,B15)</f>
        <v>0</v>
      </c>
    </row>
    <row r="16" spans="2:15" x14ac:dyDescent="0.25">
      <c r="B16" s="9">
        <v>705799</v>
      </c>
      <c r="C16" s="5" t="s">
        <v>12</v>
      </c>
      <c r="D16" s="3">
        <f>COUNTIF(pass!B:B,SYNTHESE!B16)</f>
        <v>0</v>
      </c>
      <c r="E16" s="13">
        <f t="array" ref="E16">MIN(IF(B16=pass!B:B,pass!A:A,""))</f>
        <v>0</v>
      </c>
      <c r="F16" s="13">
        <f t="array" ref="F16">MAX(IF(B16=pass!B:B,pass!A:A,""))</f>
        <v>0</v>
      </c>
      <c r="G16" s="3">
        <f>COUNTIF(quit!B:B,B16)</f>
        <v>0</v>
      </c>
      <c r="H16" s="3">
        <f>COUNTIF(pvi!B:B,B16)</f>
        <v>0</v>
      </c>
    </row>
    <row r="17" spans="2:8" x14ac:dyDescent="0.25">
      <c r="B17" s="9">
        <v>730819</v>
      </c>
      <c r="C17" s="5" t="s">
        <v>13</v>
      </c>
      <c r="D17" s="3">
        <f>COUNTIF(pass!B:B,SYNTHESE!B17)</f>
        <v>0</v>
      </c>
      <c r="E17" s="13">
        <f t="array" ref="E17">MIN(IF(B17=pass!B:B,pass!A:A,""))</f>
        <v>0</v>
      </c>
      <c r="F17" s="13">
        <f t="array" ref="F17">MAX(IF(B17=pass!B:B,pass!A:A,""))</f>
        <v>0</v>
      </c>
      <c r="G17" s="3">
        <f>COUNTIF(quit!B:B,B17)</f>
        <v>0</v>
      </c>
      <c r="H17" s="3">
        <f>COUNTIF(pvi!B:B,B17)</f>
        <v>0</v>
      </c>
    </row>
    <row r="18" spans="2:8" x14ac:dyDescent="0.25">
      <c r="B18" s="9">
        <v>236915</v>
      </c>
      <c r="C18" s="5" t="s">
        <v>14</v>
      </c>
      <c r="D18" s="3">
        <f>COUNTIF(pass!B:B,SYNTHESE!B18)</f>
        <v>0</v>
      </c>
      <c r="E18" s="13">
        <f t="array" ref="E18">MIN(IF(B18=pass!B:B,pass!A:A,""))</f>
        <v>0</v>
      </c>
      <c r="F18" s="13">
        <f t="array" ref="F18">MAX(IF(B18=pass!B:B,pass!A:A,""))</f>
        <v>0</v>
      </c>
      <c r="G18" s="3">
        <f>COUNTIF(quit!B:B,B18)</f>
        <v>0</v>
      </c>
      <c r="H18" s="3">
        <f>COUNTIF(pvi!B:B,B18)</f>
        <v>0</v>
      </c>
    </row>
    <row r="19" spans="2:8" x14ac:dyDescent="0.25">
      <c r="B19" s="9">
        <v>714103</v>
      </c>
      <c r="C19" s="5" t="s">
        <v>15</v>
      </c>
      <c r="D19" s="3">
        <f>COUNTIF(pass!B:B,SYNTHESE!B19)</f>
        <v>0</v>
      </c>
      <c r="E19" s="13">
        <f t="array" ref="E19">MIN(IF(B19=pass!B:B,pass!A:A,""))</f>
        <v>0</v>
      </c>
      <c r="F19" s="13">
        <f t="array" ref="F19">MAX(IF(B19=pass!B:B,pass!A:A,""))</f>
        <v>0</v>
      </c>
      <c r="G19" s="3">
        <f>COUNTIF(quit!B:B,B19)</f>
        <v>0</v>
      </c>
      <c r="H19" s="3">
        <f>COUNTIF(pvi!B:B,B19)</f>
        <v>0</v>
      </c>
    </row>
    <row r="20" spans="2:8" x14ac:dyDescent="0.25">
      <c r="B20" s="9">
        <v>234628</v>
      </c>
      <c r="C20" s="5" t="s">
        <v>16</v>
      </c>
      <c r="D20" s="3">
        <f>COUNTIF(pass!B:B,SYNTHESE!B20)</f>
        <v>0</v>
      </c>
      <c r="E20" s="13">
        <f t="array" ref="E20">MIN(IF(B20=pass!B:B,pass!A:A,""))</f>
        <v>0</v>
      </c>
      <c r="F20" s="13">
        <f t="array" ref="F20">MAX(IF(B20=pass!B:B,pass!A:A,""))</f>
        <v>0</v>
      </c>
      <c r="G20" s="3">
        <f>COUNTIF(quit!B:B,B20)</f>
        <v>0</v>
      </c>
      <c r="H20" s="3">
        <f>COUNTIF(pvi!B:B,B20)</f>
        <v>0</v>
      </c>
    </row>
    <row r="21" spans="2:8" x14ac:dyDescent="0.25">
      <c r="B21" s="9">
        <v>235899</v>
      </c>
      <c r="C21" s="5" t="s">
        <v>17</v>
      </c>
      <c r="D21" s="3">
        <f>COUNTIF(pass!B:B,SYNTHESE!B21)</f>
        <v>0</v>
      </c>
      <c r="E21" s="13">
        <f t="array" ref="E21">MIN(IF(B21=pass!B:B,pass!A:A,""))</f>
        <v>0</v>
      </c>
      <c r="F21" s="13">
        <f t="array" ref="F21">MAX(IF(B21=pass!B:B,pass!A:A,""))</f>
        <v>0</v>
      </c>
      <c r="G21" s="3">
        <f>COUNTIF(quit!B:B,B21)</f>
        <v>0</v>
      </c>
      <c r="H21" s="3">
        <f>COUNTIF(pvi!B:B,B21)</f>
        <v>0</v>
      </c>
    </row>
    <row r="22" spans="2:8" x14ac:dyDescent="0.25">
      <c r="B22" s="9">
        <v>221714</v>
      </c>
      <c r="C22" s="5" t="s">
        <v>18</v>
      </c>
      <c r="D22" s="3">
        <f>COUNTIF(pass!B:B,SYNTHESE!B22)</f>
        <v>45</v>
      </c>
      <c r="E22" s="13">
        <f t="array" ref="E22">MIN(IF(B22=pass!B:B,pass!A:A,""))</f>
        <v>43979.920358796298</v>
      </c>
      <c r="F22" s="13">
        <f t="array" ref="F22">MAX(IF(B22=pass!B:B,pass!A:A,""))</f>
        <v>43980.179502314815</v>
      </c>
      <c r="G22" s="3">
        <f>COUNTIF(quit!B:B,B22)</f>
        <v>8</v>
      </c>
      <c r="H22" s="3">
        <f>COUNTIF(pvi!B:B,B22)</f>
        <v>3</v>
      </c>
    </row>
    <row r="23" spans="2:8" x14ac:dyDescent="0.25">
      <c r="B23" s="9">
        <v>209214</v>
      </c>
      <c r="C23" s="5" t="s">
        <v>19</v>
      </c>
      <c r="D23" s="3">
        <f>COUNTIF(pass!B:B,SYNTHESE!B23)</f>
        <v>0</v>
      </c>
      <c r="E23" s="13">
        <f t="array" ref="E23">MIN(IF(B23=pass!B:B,pass!A:A,""))</f>
        <v>0</v>
      </c>
      <c r="F23" s="13">
        <f t="array" ref="F23">MAX(IF(B23=pass!B:B,pass!A:A,""))</f>
        <v>0</v>
      </c>
      <c r="G23" s="3">
        <f>COUNTIF(quit!B:B,B23)</f>
        <v>0</v>
      </c>
      <c r="H23" s="3">
        <f>COUNTIF(pvi!B:B,B23)</f>
        <v>0</v>
      </c>
    </row>
    <row r="24" spans="2:8" x14ac:dyDescent="0.25">
      <c r="B24" s="9">
        <v>218848</v>
      </c>
      <c r="C24" s="5" t="s">
        <v>20</v>
      </c>
      <c r="D24" s="3">
        <f>COUNTIF(pass!B:B,SYNTHESE!B24)</f>
        <v>0</v>
      </c>
      <c r="E24" s="13">
        <f t="array" ref="E24">MIN(IF(B24=pass!B:B,pass!A:A,""))</f>
        <v>0</v>
      </c>
      <c r="F24" s="13">
        <f t="array" ref="F24">MAX(IF(B24=pass!B:B,pass!A:A,""))</f>
        <v>0</v>
      </c>
      <c r="G24" s="3">
        <f>COUNTIF(quit!B:B,B24)</f>
        <v>0</v>
      </c>
      <c r="H24" s="3">
        <f>COUNTIF(pvi!B:B,B24)</f>
        <v>0</v>
      </c>
    </row>
    <row r="25" spans="2:8" x14ac:dyDescent="0.25">
      <c r="B25" s="9">
        <v>233388</v>
      </c>
      <c r="C25" s="5" t="s">
        <v>21</v>
      </c>
      <c r="D25" s="3">
        <f>COUNTIF(pass!B:B,SYNTHESE!B25)</f>
        <v>0</v>
      </c>
      <c r="E25" s="13">
        <f t="array" ref="E25">MIN(IF(B25=pass!B:B,pass!A:A,""))</f>
        <v>0</v>
      </c>
      <c r="F25" s="13">
        <f t="array" ref="F25">MAX(IF(B25=pass!B:B,pass!A:A,""))</f>
        <v>0</v>
      </c>
      <c r="G25" s="3">
        <f>COUNTIF(quit!B:B,B25)</f>
        <v>0</v>
      </c>
      <c r="H25" s="3">
        <f>COUNTIF(pvi!B:B,B25)</f>
        <v>0</v>
      </c>
    </row>
    <row r="26" spans="2:8" x14ac:dyDescent="0.25">
      <c r="B26" s="9">
        <v>214656</v>
      </c>
      <c r="C26" s="5" t="s">
        <v>22</v>
      </c>
      <c r="D26" s="3">
        <f>COUNTIF(pass!B:B,SYNTHESE!B26)</f>
        <v>0</v>
      </c>
      <c r="E26" s="13">
        <f t="array" ref="E26">MIN(IF(B26=pass!B:B,pass!A:A,""))</f>
        <v>0</v>
      </c>
      <c r="F26" s="13">
        <f t="array" ref="F26">MAX(IF(B26=pass!B:B,pass!A:A,""))</f>
        <v>0</v>
      </c>
      <c r="G26" s="3">
        <f>COUNTIF(quit!B:B,B26)</f>
        <v>0</v>
      </c>
      <c r="H26" s="3">
        <f>COUNTIF(pvi!B:B,B26)</f>
        <v>0</v>
      </c>
    </row>
    <row r="27" spans="2:8" x14ac:dyDescent="0.25">
      <c r="B27" s="9">
        <v>224961</v>
      </c>
      <c r="C27" s="5" t="s">
        <v>23</v>
      </c>
      <c r="D27" s="3">
        <f>COUNTIF(pass!B:B,SYNTHESE!B27)</f>
        <v>0</v>
      </c>
      <c r="E27" s="13">
        <f t="array" ref="E27">MIN(IF(B27=pass!B:B,pass!A:A,""))</f>
        <v>0</v>
      </c>
      <c r="F27" s="13">
        <f t="array" ref="F27">MAX(IF(B27=pass!B:B,pass!A:A,""))</f>
        <v>0</v>
      </c>
      <c r="G27" s="3">
        <f>COUNTIF(quit!B:B,B27)</f>
        <v>0</v>
      </c>
      <c r="H27" s="3">
        <f>COUNTIF(pvi!B:B,B27)</f>
        <v>0</v>
      </c>
    </row>
    <row r="28" spans="2:8" x14ac:dyDescent="0.25">
      <c r="B28" s="9">
        <v>730264</v>
      </c>
      <c r="C28" s="5" t="s">
        <v>24</v>
      </c>
      <c r="D28" s="3">
        <f>COUNTIF(pass!B:B,SYNTHESE!B28)</f>
        <v>35</v>
      </c>
      <c r="E28" s="13">
        <f t="array" ref="E28">MIN(IF(B28=pass!B:B,pass!A:A,""))</f>
        <v>43979.918425925927</v>
      </c>
      <c r="F28" s="13">
        <f t="array" ref="F28">MAX(IF(B28=pass!B:B,pass!A:A,""))</f>
        <v>43980.15997685185</v>
      </c>
      <c r="G28" s="3">
        <f>COUNTIF(quit!B:B,B28)</f>
        <v>13</v>
      </c>
      <c r="H28" s="3">
        <f>COUNTIF(pvi!B:B,B28)</f>
        <v>6</v>
      </c>
    </row>
    <row r="29" spans="2:8" x14ac:dyDescent="0.25">
      <c r="B29" s="9">
        <v>229694</v>
      </c>
      <c r="C29" s="5" t="s">
        <v>25</v>
      </c>
      <c r="D29" s="3">
        <f>COUNTIF(pass!B:B,SYNTHESE!B29)</f>
        <v>0</v>
      </c>
      <c r="E29" s="13">
        <f t="array" ref="E29">MIN(IF(B29=pass!B:B,pass!A:A,""))</f>
        <v>0</v>
      </c>
      <c r="F29" s="13">
        <f t="array" ref="F29">MAX(IF(B29=pass!B:B,pass!A:A,""))</f>
        <v>0</v>
      </c>
      <c r="G29" s="3">
        <f>COUNTIF(quit!B:B,B29)</f>
        <v>0</v>
      </c>
      <c r="H29" s="3">
        <f>COUNTIF(pvi!B:B,B29)</f>
        <v>0</v>
      </c>
    </row>
    <row r="30" spans="2:8" x14ac:dyDescent="0.25">
      <c r="B30" s="9">
        <v>714096</v>
      </c>
      <c r="C30" s="5" t="s">
        <v>26</v>
      </c>
      <c r="D30" s="3">
        <f>COUNTIF(pass!B:B,SYNTHESE!B30)</f>
        <v>0</v>
      </c>
      <c r="E30" s="13">
        <f t="array" ref="E30">MIN(IF(B30=pass!B:B,pass!A:A,""))</f>
        <v>0</v>
      </c>
      <c r="F30" s="13">
        <f t="array" ref="F30">MAX(IF(B30=pass!B:B,pass!A:A,""))</f>
        <v>0</v>
      </c>
      <c r="G30" s="3">
        <f>COUNTIF(quit!B:B,B30)</f>
        <v>0</v>
      </c>
      <c r="H30" s="3">
        <f>COUNTIF(pvi!B:B,B30)</f>
        <v>0</v>
      </c>
    </row>
    <row r="31" spans="2:8" x14ac:dyDescent="0.25">
      <c r="B31" s="9">
        <v>231205</v>
      </c>
      <c r="C31" s="5" t="s">
        <v>27</v>
      </c>
      <c r="D31" s="3">
        <f>COUNTIF(pass!B:B,SYNTHESE!B31)</f>
        <v>0</v>
      </c>
      <c r="E31" s="13">
        <f t="array" ref="E31">MIN(IF(B31=pass!B:B,pass!A:A,""))</f>
        <v>0</v>
      </c>
      <c r="F31" s="13">
        <f t="array" ref="F31">MAX(IF(B31=pass!B:B,pass!A:A,""))</f>
        <v>0</v>
      </c>
      <c r="G31" s="3">
        <f>COUNTIF(quit!B:B,B31)</f>
        <v>0</v>
      </c>
      <c r="H31" s="3">
        <f>COUNTIF(pvi!B:B,B31)</f>
        <v>0</v>
      </c>
    </row>
    <row r="32" spans="2:8" x14ac:dyDescent="0.25">
      <c r="B32" s="9">
        <v>218849</v>
      </c>
      <c r="C32" s="5" t="s">
        <v>28</v>
      </c>
      <c r="D32" s="3">
        <f>COUNTIF(pass!B:B,SYNTHESE!B32)</f>
        <v>0</v>
      </c>
      <c r="E32" s="13">
        <f t="array" ref="E32">MIN(IF(B32=pass!B:B,pass!A:A,""))</f>
        <v>0</v>
      </c>
      <c r="F32" s="13">
        <f t="array" ref="F32">MAX(IF(B32=pass!B:B,pass!A:A,""))</f>
        <v>0</v>
      </c>
      <c r="G32" s="3">
        <f>COUNTIF(quit!B:B,B32)</f>
        <v>0</v>
      </c>
      <c r="H32" s="3">
        <f>COUNTIF(pvi!B:B,B32)</f>
        <v>0</v>
      </c>
    </row>
    <row r="33" spans="2:8" x14ac:dyDescent="0.25">
      <c r="B33" s="9">
        <v>221535</v>
      </c>
      <c r="C33" s="5" t="s">
        <v>29</v>
      </c>
      <c r="D33" s="3">
        <f>COUNTIF(pass!B:B,SYNTHESE!B33)</f>
        <v>0</v>
      </c>
      <c r="E33" s="13">
        <f t="array" ref="E33">MIN(IF(B33=pass!B:B,pass!A:A,""))</f>
        <v>0</v>
      </c>
      <c r="F33" s="13">
        <f t="array" ref="F33">MAX(IF(B33=pass!B:B,pass!A:A,""))</f>
        <v>0</v>
      </c>
      <c r="G33" s="3">
        <f>COUNTIF(quit!B:B,B33)</f>
        <v>0</v>
      </c>
      <c r="H33" s="3">
        <f>COUNTIF(pvi!B:B,B33)</f>
        <v>0</v>
      </c>
    </row>
    <row r="34" spans="2:8" x14ac:dyDescent="0.25">
      <c r="B34" s="10" t="s">
        <v>36</v>
      </c>
      <c r="C34" s="11"/>
      <c r="D34" s="7">
        <f>SUM(D2:D33)</f>
        <v>122</v>
      </c>
      <c r="E34" s="7"/>
      <c r="F34" s="7"/>
      <c r="G34" s="7">
        <f t="shared" ref="G34:H34" si="0">SUM(G2:G33)</f>
        <v>32</v>
      </c>
      <c r="H34" s="7">
        <f t="shared" si="0"/>
        <v>14</v>
      </c>
    </row>
  </sheetData>
  <mergeCells count="3">
    <mergeCell ref="B34:C34"/>
    <mergeCell ref="M4:N4"/>
    <mergeCell ref="M6:N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pvi</vt:lpstr>
      <vt:lpstr>quit</vt:lpstr>
      <vt:lpstr>pass</vt:lpstr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 Cyril</dc:creator>
  <cp:lastModifiedBy>Michel</cp:lastModifiedBy>
  <dcterms:created xsi:type="dcterms:W3CDTF">2020-05-30T09:31:35Z</dcterms:created>
  <dcterms:modified xsi:type="dcterms:W3CDTF">2020-05-30T18:29:11Z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