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360" yWindow="360" windowWidth="24675" windowHeight="11535" activeTab="1"/>
  </bookViews>
  <sheets>
    <sheet name="Taux horaire" sheetId="3" r:id="rId1"/>
    <sheet name="Base" sheetId="1" r:id="rId2"/>
    <sheet name="Base vierge spv" sheetId="2" r:id="rId3"/>
  </sheets>
  <externalReferences>
    <externalReference r:id="rId4"/>
  </externalReferences>
  <definedNames>
    <definedName name="Grade">'[1]Taux horaire'!$B$1:$B$13</definedName>
    <definedName name="_xlnm.Print_Area" localSheetId="1">Base!$A$1:$H$50</definedName>
  </definedNames>
  <calcPr calcId="152511"/>
</workbook>
</file>

<file path=xl/calcChain.xml><?xml version="1.0" encoding="utf-8"?>
<calcChain xmlns="http://schemas.openxmlformats.org/spreadsheetml/2006/main">
  <c r="W13" i="1" l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12" i="1"/>
  <c r="F28" i="2"/>
  <c r="D29" i="3"/>
  <c r="C29" i="3"/>
  <c r="D28" i="3"/>
  <c r="C28" i="3"/>
  <c r="D27" i="3"/>
  <c r="C27" i="3"/>
  <c r="E26" i="3"/>
  <c r="D26" i="3"/>
  <c r="C26" i="3"/>
  <c r="D25" i="3"/>
  <c r="C25" i="3"/>
  <c r="D24" i="3"/>
  <c r="C24" i="3"/>
  <c r="D23" i="3"/>
  <c r="C23" i="3"/>
  <c r="D22" i="3"/>
  <c r="C22" i="3"/>
  <c r="J21" i="3"/>
  <c r="E28" i="3" s="1"/>
  <c r="E21" i="3"/>
  <c r="D21" i="3"/>
  <c r="C21" i="3"/>
  <c r="J20" i="3"/>
  <c r="E27" i="3" s="1"/>
  <c r="E20" i="3"/>
  <c r="D20" i="3"/>
  <c r="C20" i="3"/>
  <c r="J19" i="3"/>
  <c r="E24" i="3" s="1"/>
  <c r="E19" i="3"/>
  <c r="D19" i="3"/>
  <c r="C19" i="3"/>
  <c r="J18" i="3"/>
  <c r="E18" i="3"/>
  <c r="D18" i="3"/>
  <c r="C18" i="3"/>
  <c r="E17" i="3"/>
  <c r="D17" i="3"/>
  <c r="C17" i="3"/>
  <c r="D13" i="3"/>
  <c r="C13" i="3"/>
  <c r="D12" i="3"/>
  <c r="C12" i="3"/>
  <c r="D11" i="3"/>
  <c r="C11" i="3"/>
  <c r="D10" i="3"/>
  <c r="C10" i="3"/>
  <c r="D9" i="3"/>
  <c r="C9" i="3"/>
  <c r="D8" i="3"/>
  <c r="C8" i="3"/>
  <c r="E7" i="3"/>
  <c r="D7" i="3"/>
  <c r="C7" i="3"/>
  <c r="D6" i="3"/>
  <c r="C6" i="3"/>
  <c r="J5" i="3"/>
  <c r="E13" i="3" s="1"/>
  <c r="D5" i="3"/>
  <c r="C5" i="3"/>
  <c r="J4" i="3"/>
  <c r="E10" i="3" s="1"/>
  <c r="D4" i="3"/>
  <c r="C4" i="3"/>
  <c r="J3" i="3"/>
  <c r="E9" i="3" s="1"/>
  <c r="D3" i="3"/>
  <c r="C3" i="3"/>
  <c r="J2" i="3"/>
  <c r="E5" i="3" s="1"/>
  <c r="E2" i="3"/>
  <c r="D2" i="3"/>
  <c r="C2" i="3"/>
  <c r="D1" i="3"/>
  <c r="C1" i="3"/>
  <c r="E22" i="3" l="1"/>
  <c r="E11" i="3"/>
  <c r="E3" i="3"/>
  <c r="E1" i="3"/>
  <c r="E4" i="3"/>
  <c r="E6" i="3"/>
  <c r="E25" i="3"/>
  <c r="E29" i="3"/>
  <c r="E8" i="3"/>
  <c r="E12" i="3"/>
  <c r="E23" i="3"/>
  <c r="D12" i="1" l="1"/>
  <c r="F12" i="1"/>
  <c r="H12" i="1"/>
  <c r="J12" i="1"/>
  <c r="L12" i="1"/>
  <c r="N12" i="1"/>
  <c r="P12" i="1"/>
  <c r="R12" i="1"/>
  <c r="T12" i="1"/>
  <c r="V12" i="1"/>
  <c r="D13" i="1"/>
  <c r="F13" i="1"/>
  <c r="H13" i="1"/>
  <c r="J13" i="1"/>
  <c r="L13" i="1"/>
  <c r="N13" i="1"/>
  <c r="P13" i="1"/>
  <c r="R13" i="1"/>
  <c r="T13" i="1"/>
  <c r="V13" i="1"/>
  <c r="D14" i="1"/>
  <c r="F14" i="1"/>
  <c r="H14" i="1"/>
  <c r="J14" i="1"/>
  <c r="L14" i="1"/>
  <c r="N14" i="1"/>
  <c r="P14" i="1"/>
  <c r="R14" i="1"/>
  <c r="T14" i="1"/>
  <c r="V14" i="1"/>
  <c r="X14" i="1" s="1"/>
  <c r="D15" i="1"/>
  <c r="F15" i="1"/>
  <c r="H15" i="1"/>
  <c r="J15" i="1"/>
  <c r="L15" i="1"/>
  <c r="N15" i="1"/>
  <c r="P15" i="1"/>
  <c r="R15" i="1"/>
  <c r="T15" i="1"/>
  <c r="V15" i="1"/>
  <c r="D16" i="1"/>
  <c r="F16" i="1"/>
  <c r="H16" i="1"/>
  <c r="J16" i="1"/>
  <c r="L16" i="1"/>
  <c r="N16" i="1"/>
  <c r="P16" i="1"/>
  <c r="R16" i="1"/>
  <c r="X16" i="1" s="1"/>
  <c r="T16" i="1"/>
  <c r="V16" i="1"/>
  <c r="D17" i="1"/>
  <c r="F17" i="1"/>
  <c r="H17" i="1"/>
  <c r="J17" i="1"/>
  <c r="L17" i="1"/>
  <c r="N17" i="1"/>
  <c r="P17" i="1"/>
  <c r="R17" i="1"/>
  <c r="T17" i="1"/>
  <c r="V17" i="1"/>
  <c r="X17" i="1" s="1"/>
  <c r="D18" i="1"/>
  <c r="F18" i="1"/>
  <c r="H18" i="1"/>
  <c r="J18" i="1"/>
  <c r="L18" i="1"/>
  <c r="N18" i="1"/>
  <c r="P18" i="1"/>
  <c r="R18" i="1"/>
  <c r="T18" i="1"/>
  <c r="V18" i="1"/>
  <c r="X18" i="1" s="1"/>
  <c r="D19" i="1"/>
  <c r="F19" i="1"/>
  <c r="H19" i="1"/>
  <c r="J19" i="1"/>
  <c r="L19" i="1"/>
  <c r="N19" i="1"/>
  <c r="P19" i="1"/>
  <c r="R19" i="1"/>
  <c r="T19" i="1"/>
  <c r="V19" i="1"/>
  <c r="D20" i="1"/>
  <c r="F20" i="1"/>
  <c r="H20" i="1"/>
  <c r="J20" i="1"/>
  <c r="L20" i="1"/>
  <c r="N20" i="1"/>
  <c r="P20" i="1"/>
  <c r="R20" i="1"/>
  <c r="T20" i="1"/>
  <c r="V20" i="1"/>
  <c r="D21" i="1"/>
  <c r="F21" i="1"/>
  <c r="H21" i="1"/>
  <c r="J21" i="1"/>
  <c r="L21" i="1"/>
  <c r="N21" i="1"/>
  <c r="X21" i="1" s="1"/>
  <c r="P21" i="1"/>
  <c r="R21" i="1"/>
  <c r="T21" i="1"/>
  <c r="V21" i="1"/>
  <c r="D22" i="1"/>
  <c r="F22" i="1"/>
  <c r="H22" i="1"/>
  <c r="J22" i="1"/>
  <c r="X22" i="1" s="1"/>
  <c r="L22" i="1"/>
  <c r="N22" i="1"/>
  <c r="P22" i="1"/>
  <c r="R22" i="1"/>
  <c r="T22" i="1"/>
  <c r="V22" i="1"/>
  <c r="D23" i="1"/>
  <c r="F23" i="1"/>
  <c r="H23" i="1"/>
  <c r="J23" i="1"/>
  <c r="L23" i="1"/>
  <c r="N23" i="1"/>
  <c r="P23" i="1"/>
  <c r="R23" i="1"/>
  <c r="T23" i="1"/>
  <c r="V23" i="1"/>
  <c r="D24" i="1"/>
  <c r="F24" i="1"/>
  <c r="H24" i="1"/>
  <c r="J24" i="1"/>
  <c r="L24" i="1"/>
  <c r="N24" i="1"/>
  <c r="P24" i="1"/>
  <c r="R24" i="1"/>
  <c r="X24" i="1" s="1"/>
  <c r="T24" i="1"/>
  <c r="V24" i="1"/>
  <c r="D25" i="1"/>
  <c r="F25" i="1"/>
  <c r="H25" i="1"/>
  <c r="J25" i="1"/>
  <c r="L25" i="1"/>
  <c r="N25" i="1"/>
  <c r="X25" i="1" s="1"/>
  <c r="P25" i="1"/>
  <c r="R25" i="1"/>
  <c r="T25" i="1"/>
  <c r="V25" i="1"/>
  <c r="D26" i="1"/>
  <c r="F26" i="1"/>
  <c r="H26" i="1"/>
  <c r="J26" i="1"/>
  <c r="L26" i="1"/>
  <c r="N26" i="1"/>
  <c r="P26" i="1"/>
  <c r="R26" i="1"/>
  <c r="T26" i="1"/>
  <c r="V26" i="1"/>
  <c r="X26" i="1" s="1"/>
  <c r="D27" i="1"/>
  <c r="F27" i="1"/>
  <c r="H27" i="1"/>
  <c r="J27" i="1"/>
  <c r="L27" i="1"/>
  <c r="N27" i="1"/>
  <c r="P27" i="1"/>
  <c r="R27" i="1"/>
  <c r="T27" i="1"/>
  <c r="V27" i="1"/>
  <c r="D28" i="1"/>
  <c r="F28" i="1"/>
  <c r="H28" i="1"/>
  <c r="J28" i="1"/>
  <c r="L28" i="1"/>
  <c r="N28" i="1"/>
  <c r="P28" i="1"/>
  <c r="R28" i="1"/>
  <c r="X28" i="1" s="1"/>
  <c r="T28" i="1"/>
  <c r="V28" i="1"/>
  <c r="D29" i="1"/>
  <c r="F29" i="1"/>
  <c r="H29" i="1"/>
  <c r="J29" i="1"/>
  <c r="L29" i="1"/>
  <c r="N29" i="1"/>
  <c r="P29" i="1"/>
  <c r="R29" i="1"/>
  <c r="T29" i="1"/>
  <c r="V29" i="1"/>
  <c r="X29" i="1" s="1"/>
  <c r="D30" i="1"/>
  <c r="F30" i="1"/>
  <c r="H30" i="1"/>
  <c r="J30" i="1"/>
  <c r="L30" i="1"/>
  <c r="N30" i="1"/>
  <c r="P30" i="1"/>
  <c r="R30" i="1"/>
  <c r="T30" i="1"/>
  <c r="V30" i="1"/>
  <c r="D31" i="1"/>
  <c r="F31" i="1"/>
  <c r="H31" i="1"/>
  <c r="J31" i="1"/>
  <c r="L31" i="1"/>
  <c r="N31" i="1"/>
  <c r="P31" i="1"/>
  <c r="R31" i="1"/>
  <c r="T31" i="1"/>
  <c r="V31" i="1"/>
  <c r="D32" i="1"/>
  <c r="F32" i="1"/>
  <c r="H32" i="1"/>
  <c r="J32" i="1"/>
  <c r="L32" i="1"/>
  <c r="N32" i="1"/>
  <c r="P32" i="1"/>
  <c r="R32" i="1"/>
  <c r="T32" i="1"/>
  <c r="V32" i="1"/>
  <c r="D33" i="1"/>
  <c r="F33" i="1"/>
  <c r="H33" i="1"/>
  <c r="J33" i="1"/>
  <c r="L33" i="1"/>
  <c r="N33" i="1"/>
  <c r="P33" i="1"/>
  <c r="R33" i="1"/>
  <c r="T33" i="1"/>
  <c r="V33" i="1"/>
  <c r="D34" i="1"/>
  <c r="F34" i="1"/>
  <c r="H34" i="1"/>
  <c r="J34" i="1"/>
  <c r="X34" i="1" s="1"/>
  <c r="L34" i="1"/>
  <c r="N34" i="1"/>
  <c r="P34" i="1"/>
  <c r="R34" i="1"/>
  <c r="T34" i="1"/>
  <c r="V34" i="1"/>
  <c r="D35" i="1"/>
  <c r="F35" i="1"/>
  <c r="H35" i="1"/>
  <c r="J35" i="1"/>
  <c r="L35" i="1"/>
  <c r="N35" i="1"/>
  <c r="P35" i="1"/>
  <c r="R35" i="1"/>
  <c r="T35" i="1"/>
  <c r="V35" i="1"/>
  <c r="D36" i="1"/>
  <c r="F36" i="1"/>
  <c r="H36" i="1"/>
  <c r="J36" i="1"/>
  <c r="L36" i="1"/>
  <c r="N36" i="1"/>
  <c r="P36" i="1"/>
  <c r="R36" i="1"/>
  <c r="T36" i="1"/>
  <c r="V36" i="1"/>
  <c r="D37" i="1"/>
  <c r="F37" i="1"/>
  <c r="H37" i="1"/>
  <c r="J37" i="1"/>
  <c r="L37" i="1"/>
  <c r="N37" i="1"/>
  <c r="X37" i="1" s="1"/>
  <c r="P37" i="1"/>
  <c r="R37" i="1"/>
  <c r="T37" i="1"/>
  <c r="V37" i="1"/>
  <c r="D38" i="1"/>
  <c r="F38" i="1"/>
  <c r="H38" i="1"/>
  <c r="J38" i="1"/>
  <c r="L38" i="1"/>
  <c r="N38" i="1"/>
  <c r="P38" i="1"/>
  <c r="R38" i="1"/>
  <c r="T38" i="1"/>
  <c r="V38" i="1"/>
  <c r="X38" i="1" s="1"/>
  <c r="D39" i="1"/>
  <c r="F39" i="1"/>
  <c r="H39" i="1"/>
  <c r="J39" i="1"/>
  <c r="L39" i="1"/>
  <c r="N39" i="1"/>
  <c r="P39" i="1"/>
  <c r="R39" i="1"/>
  <c r="T39" i="1"/>
  <c r="V39" i="1"/>
  <c r="D40" i="1"/>
  <c r="F40" i="1"/>
  <c r="H40" i="1"/>
  <c r="J40" i="1"/>
  <c r="L40" i="1"/>
  <c r="N40" i="1"/>
  <c r="P40" i="1"/>
  <c r="R40" i="1"/>
  <c r="T40" i="1"/>
  <c r="V40" i="1"/>
  <c r="D41" i="1"/>
  <c r="F41" i="1"/>
  <c r="H41" i="1"/>
  <c r="J41" i="1"/>
  <c r="L41" i="1"/>
  <c r="N41" i="1"/>
  <c r="P41" i="1"/>
  <c r="R41" i="1"/>
  <c r="T41" i="1"/>
  <c r="V41" i="1"/>
  <c r="D42" i="1"/>
  <c r="F42" i="1"/>
  <c r="H42" i="1"/>
  <c r="J42" i="1"/>
  <c r="L42" i="1"/>
  <c r="N42" i="1"/>
  <c r="P42" i="1"/>
  <c r="R42" i="1"/>
  <c r="T42" i="1"/>
  <c r="V42" i="1"/>
  <c r="D43" i="1"/>
  <c r="F43" i="1"/>
  <c r="H43" i="1"/>
  <c r="J43" i="1"/>
  <c r="L43" i="1"/>
  <c r="N43" i="1"/>
  <c r="P43" i="1"/>
  <c r="R43" i="1"/>
  <c r="T43" i="1"/>
  <c r="V43" i="1"/>
  <c r="D44" i="1"/>
  <c r="F44" i="1"/>
  <c r="H44" i="1"/>
  <c r="J44" i="1"/>
  <c r="L44" i="1"/>
  <c r="N44" i="1"/>
  <c r="P44" i="1"/>
  <c r="R44" i="1"/>
  <c r="T44" i="1"/>
  <c r="V44" i="1"/>
  <c r="D45" i="1"/>
  <c r="F45" i="1"/>
  <c r="H45" i="1"/>
  <c r="J45" i="1"/>
  <c r="L45" i="1"/>
  <c r="N45" i="1"/>
  <c r="X45" i="1" s="1"/>
  <c r="P45" i="1"/>
  <c r="R45" i="1"/>
  <c r="T45" i="1"/>
  <c r="V45" i="1"/>
  <c r="D46" i="1"/>
  <c r="F46" i="1"/>
  <c r="H46" i="1"/>
  <c r="J46" i="1"/>
  <c r="L46" i="1"/>
  <c r="N46" i="1"/>
  <c r="P46" i="1"/>
  <c r="R46" i="1"/>
  <c r="T46" i="1"/>
  <c r="V46" i="1"/>
  <c r="X46" i="1" s="1"/>
  <c r="D47" i="1"/>
  <c r="F47" i="1"/>
  <c r="H47" i="1"/>
  <c r="J47" i="1"/>
  <c r="L47" i="1"/>
  <c r="N47" i="1"/>
  <c r="P47" i="1"/>
  <c r="R47" i="1"/>
  <c r="T47" i="1"/>
  <c r="V47" i="1"/>
  <c r="D48" i="1"/>
  <c r="F48" i="1"/>
  <c r="H48" i="1"/>
  <c r="J48" i="1"/>
  <c r="L48" i="1"/>
  <c r="N48" i="1"/>
  <c r="P48" i="1"/>
  <c r="R48" i="1"/>
  <c r="T48" i="1"/>
  <c r="V48" i="1"/>
  <c r="D49" i="1"/>
  <c r="F49" i="1"/>
  <c r="H49" i="1"/>
  <c r="J49" i="1"/>
  <c r="L49" i="1"/>
  <c r="N49" i="1"/>
  <c r="P49" i="1"/>
  <c r="R49" i="1"/>
  <c r="T49" i="1"/>
  <c r="V49" i="1"/>
  <c r="D50" i="1"/>
  <c r="F50" i="1"/>
  <c r="H50" i="1"/>
  <c r="J50" i="1"/>
  <c r="L50" i="1"/>
  <c r="N50" i="1"/>
  <c r="P50" i="1"/>
  <c r="R50" i="1"/>
  <c r="T50" i="1"/>
  <c r="V50" i="1"/>
  <c r="X50" i="1" s="1"/>
  <c r="D51" i="1"/>
  <c r="F51" i="1"/>
  <c r="H51" i="1"/>
  <c r="J51" i="1"/>
  <c r="L51" i="1"/>
  <c r="N51" i="1"/>
  <c r="P51" i="1"/>
  <c r="R51" i="1"/>
  <c r="T51" i="1"/>
  <c r="V51" i="1"/>
  <c r="D52" i="1"/>
  <c r="F52" i="1"/>
  <c r="H52" i="1"/>
  <c r="J52" i="1"/>
  <c r="L52" i="1"/>
  <c r="N52" i="1"/>
  <c r="P52" i="1"/>
  <c r="R52" i="1"/>
  <c r="T52" i="1"/>
  <c r="V52" i="1"/>
  <c r="D53" i="1"/>
  <c r="F53" i="1"/>
  <c r="H53" i="1"/>
  <c r="J53" i="1"/>
  <c r="L53" i="1"/>
  <c r="N53" i="1"/>
  <c r="P53" i="1"/>
  <c r="R53" i="1"/>
  <c r="T53" i="1"/>
  <c r="V53" i="1"/>
  <c r="D54" i="1"/>
  <c r="F54" i="1"/>
  <c r="H54" i="1"/>
  <c r="J54" i="1"/>
  <c r="L54" i="1"/>
  <c r="N54" i="1"/>
  <c r="P54" i="1"/>
  <c r="R54" i="1"/>
  <c r="T54" i="1"/>
  <c r="V54" i="1"/>
  <c r="D55" i="1"/>
  <c r="F55" i="1"/>
  <c r="H55" i="1"/>
  <c r="J55" i="1"/>
  <c r="L55" i="1"/>
  <c r="N55" i="1"/>
  <c r="P55" i="1"/>
  <c r="R55" i="1"/>
  <c r="T55" i="1"/>
  <c r="V55" i="1"/>
  <c r="D56" i="1"/>
  <c r="F56" i="1"/>
  <c r="H56" i="1"/>
  <c r="J56" i="1"/>
  <c r="L56" i="1"/>
  <c r="N56" i="1"/>
  <c r="P56" i="1"/>
  <c r="R56" i="1"/>
  <c r="T56" i="1"/>
  <c r="V56" i="1"/>
  <c r="D57" i="1"/>
  <c r="F57" i="1"/>
  <c r="H57" i="1"/>
  <c r="J57" i="1"/>
  <c r="L57" i="1"/>
  <c r="N57" i="1"/>
  <c r="P57" i="1"/>
  <c r="R57" i="1"/>
  <c r="T57" i="1"/>
  <c r="V57" i="1"/>
  <c r="D58" i="1"/>
  <c r="F58" i="1"/>
  <c r="H58" i="1"/>
  <c r="J58" i="1"/>
  <c r="L58" i="1"/>
  <c r="N58" i="1"/>
  <c r="P58" i="1"/>
  <c r="R58" i="1"/>
  <c r="T58" i="1"/>
  <c r="V58" i="1"/>
  <c r="D59" i="1"/>
  <c r="F59" i="1"/>
  <c r="H59" i="1"/>
  <c r="J59" i="1"/>
  <c r="L59" i="1"/>
  <c r="N59" i="1"/>
  <c r="P59" i="1"/>
  <c r="R59" i="1"/>
  <c r="T59" i="1"/>
  <c r="V59" i="1"/>
  <c r="D60" i="1"/>
  <c r="F60" i="1"/>
  <c r="H60" i="1"/>
  <c r="J60" i="1"/>
  <c r="L60" i="1"/>
  <c r="N60" i="1"/>
  <c r="P60" i="1"/>
  <c r="R60" i="1"/>
  <c r="T60" i="1"/>
  <c r="V60" i="1"/>
  <c r="I25" i="2"/>
  <c r="I24" i="2"/>
  <c r="I23" i="2"/>
  <c r="I22" i="2"/>
  <c r="I21" i="2"/>
  <c r="I20" i="2"/>
  <c r="I19" i="2"/>
  <c r="I18" i="2"/>
  <c r="I17" i="2"/>
  <c r="I16" i="2"/>
  <c r="F14" i="2"/>
  <c r="F15" i="2" s="1"/>
  <c r="F16" i="2" s="1"/>
  <c r="F17" i="2" s="1"/>
  <c r="F18" i="2" s="1"/>
  <c r="F19" i="2" s="1"/>
  <c r="F20" i="2" s="1"/>
  <c r="F21" i="2" s="1"/>
  <c r="F22" i="2" s="1"/>
  <c r="F23" i="2" s="1"/>
  <c r="F24" i="2" s="1"/>
  <c r="F25" i="2" s="1"/>
  <c r="D5" i="2"/>
  <c r="D4" i="2"/>
  <c r="D3" i="2"/>
  <c r="D2" i="2"/>
  <c r="X30" i="1"/>
  <c r="X20" i="1"/>
  <c r="X33" i="1" l="1"/>
  <c r="X12" i="1"/>
  <c r="X42" i="1"/>
  <c r="X59" i="1"/>
  <c r="X58" i="1"/>
  <c r="X57" i="1"/>
  <c r="X54" i="1"/>
  <c r="X51" i="1"/>
  <c r="X49" i="1"/>
  <c r="X41" i="1"/>
  <c r="X55" i="1"/>
  <c r="X53" i="1"/>
  <c r="X47" i="1"/>
  <c r="X43" i="1"/>
  <c r="X40" i="1"/>
  <c r="X39" i="1"/>
  <c r="X36" i="1"/>
  <c r="X35" i="1"/>
  <c r="X32" i="1"/>
  <c r="X31" i="1"/>
  <c r="X27" i="1"/>
  <c r="X23" i="1"/>
  <c r="X19" i="1"/>
  <c r="X60" i="1"/>
  <c r="X56" i="1"/>
  <c r="X52" i="1"/>
  <c r="X48" i="1"/>
  <c r="X44" i="1"/>
  <c r="X15" i="1"/>
  <c r="I15" i="2"/>
  <c r="I14" i="2"/>
  <c r="X13" i="1"/>
</calcChain>
</file>

<file path=xl/sharedStrings.xml><?xml version="1.0" encoding="utf-8"?>
<sst xmlns="http://schemas.openxmlformats.org/spreadsheetml/2006/main" count="173" uniqueCount="82">
  <si>
    <t>Noms</t>
  </si>
  <si>
    <t>Grade</t>
  </si>
  <si>
    <t>AS2 &amp; 3</t>
  </si>
  <si>
    <t>S/TOTAL</t>
  </si>
  <si>
    <t xml:space="preserve">PCS </t>
  </si>
  <si>
    <t>GA</t>
  </si>
  <si>
    <t>GS</t>
  </si>
  <si>
    <t>MA 1 ou 2</t>
  </si>
  <si>
    <t>INTER J</t>
  </si>
  <si>
    <t>INTER 150%</t>
  </si>
  <si>
    <t>INTER200%</t>
  </si>
  <si>
    <t>FORMES</t>
  </si>
  <si>
    <t>FORMATEUR</t>
  </si>
  <si>
    <t>Total IHBG</t>
  </si>
  <si>
    <t>§</t>
  </si>
  <si>
    <t>≠ PO</t>
  </si>
  <si>
    <t>AS 2 &amp; 3</t>
  </si>
  <si>
    <t>PCS 1</t>
  </si>
  <si>
    <t>GA/ GS</t>
  </si>
  <si>
    <t>INTER</t>
  </si>
  <si>
    <t>FOR</t>
  </si>
  <si>
    <t>PCS 2</t>
  </si>
  <si>
    <t>Pour SP ou formation</t>
  </si>
  <si>
    <t>Taux vacation 1er juin 2015</t>
  </si>
  <si>
    <t>Quota</t>
  </si>
  <si>
    <t>3024 heures</t>
  </si>
  <si>
    <t>48 heures</t>
  </si>
  <si>
    <t>96 heures</t>
  </si>
  <si>
    <t>384 heures</t>
  </si>
  <si>
    <t>variable</t>
  </si>
  <si>
    <t>% IHBG</t>
  </si>
  <si>
    <t>GA : 75%</t>
  </si>
  <si>
    <t>100% formateur</t>
  </si>
  <si>
    <t>GS : 50%</t>
  </si>
  <si>
    <t>Majoration</t>
  </si>
  <si>
    <t>120% encadrant</t>
  </si>
  <si>
    <t>Nuit  dimanche et</t>
  </si>
  <si>
    <t>férié</t>
  </si>
  <si>
    <t>Taux horaire</t>
  </si>
  <si>
    <t>ihbg</t>
  </si>
  <si>
    <t>montant</t>
  </si>
  <si>
    <t>officier</t>
  </si>
  <si>
    <t>sous officier</t>
  </si>
  <si>
    <t>caporaux</t>
  </si>
  <si>
    <t>sapeur</t>
  </si>
  <si>
    <t>GRADE</t>
  </si>
  <si>
    <t>NOM</t>
  </si>
  <si>
    <t>PRENOM</t>
  </si>
  <si>
    <t>Mois</t>
  </si>
  <si>
    <t>Montant percu mensuel</t>
  </si>
  <si>
    <t>Montant restant disponible</t>
  </si>
  <si>
    <t>Pourcentage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</si>
  <si>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</si>
  <si>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</si>
  <si>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</si>
  <si>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</si>
  <si>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</si>
  <si>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</si>
  <si>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</si>
  <si>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</si>
  <si>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</si>
  <si>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</si>
  <si>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</si>
  <si>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</si>
  <si>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Montant total indemnitées horaires de la base général</t>
  </si>
  <si>
    <t>toto</t>
  </si>
  <si>
    <t>adjudant chef</t>
  </si>
  <si>
    <t>Caporaux</t>
  </si>
  <si>
    <t>tata</t>
  </si>
  <si>
    <t>dudu</t>
  </si>
  <si>
    <t>CAL</t>
  </si>
  <si>
    <t>SGT</t>
  </si>
  <si>
    <t>LT</t>
  </si>
  <si>
    <t>CDT</t>
  </si>
  <si>
    <t>LCL</t>
  </si>
  <si>
    <t>COL</t>
  </si>
  <si>
    <t>CNE</t>
  </si>
  <si>
    <t>ADC</t>
  </si>
  <si>
    <t>ADJ</t>
  </si>
  <si>
    <t>SCH</t>
  </si>
  <si>
    <t>CCH</t>
  </si>
  <si>
    <t>SAP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</si>
</sst>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Tahoma"/>
      <family val="2"/>
    </font>
    <font>
      <sz val="8"/>
      <name val="Tahoma"/>
      <family val="2"/>
    </font>
    <font>
      <sz val="10"/>
      <name val="Tahoma"/>
      <family val="2"/>
    </font>
    <font>
      <sz val="16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</font>
    <font>
      <sz val="8"/>
      <name val="Calibri"/>
      <family val="2"/>
    </font>
    <font>
      <sz val="9"/>
      <name val="Tahoma"/>
      <family val="2"/>
    </font>
    <font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3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5">
    <xf numFmtId="0" fontId="0" fillId="0" borderId="0"/>
    <xf numFmtId="0" fontId="2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11" fillId="0" borderId="0"/>
    <xf numFmtId="0" fontId="1" fillId="0" borderId="0"/>
  </cellStyleXfs>
  <cellXfs count="101">
    <xf numFmtId="0" fontId="0" fillId="0" borderId="0" xfId="0"/>
    <xf numFmtId="0" fontId="3" fillId="0" borderId="1" xfId="1" applyFont="1" applyBorder="1" applyAlignment="1">
      <alignment horizontal="center"/>
    </xf>
    <xf numFmtId="0" fontId="4" fillId="2" borderId="2" xfId="1" applyFont="1" applyFill="1" applyBorder="1" applyAlignment="1">
      <alignment horizontal="center" vertical="center"/>
    </xf>
    <xf numFmtId="0" fontId="5" fillId="3" borderId="1" xfId="1" applyFont="1" applyFill="1" applyBorder="1" applyAlignment="1">
      <alignment horizontal="center"/>
    </xf>
    <xf numFmtId="0" fontId="5" fillId="0" borderId="1" xfId="1" applyFont="1" applyFill="1" applyBorder="1" applyAlignment="1">
      <alignment horizontal="center"/>
    </xf>
    <xf numFmtId="0" fontId="5" fillId="4" borderId="1" xfId="1" applyFont="1" applyFill="1" applyBorder="1" applyAlignment="1">
      <alignment horizontal="center"/>
    </xf>
    <xf numFmtId="0" fontId="5" fillId="0" borderId="1" xfId="1" applyFont="1" applyBorder="1" applyAlignment="1">
      <alignment horizontal="center"/>
    </xf>
    <xf numFmtId="0" fontId="5" fillId="5" borderId="1" xfId="1" applyFont="1" applyFill="1" applyBorder="1" applyAlignment="1">
      <alignment horizontal="center"/>
    </xf>
    <xf numFmtId="0" fontId="5" fillId="6" borderId="1" xfId="1" applyFont="1" applyFill="1" applyBorder="1" applyAlignment="1">
      <alignment horizontal="center"/>
    </xf>
    <xf numFmtId="0" fontId="5" fillId="0" borderId="0" xfId="1" applyFont="1" applyAlignment="1">
      <alignment horizontal="center"/>
    </xf>
    <xf numFmtId="0" fontId="7" fillId="0" borderId="4" xfId="1" applyFont="1" applyBorder="1" applyAlignment="1">
      <alignment vertical="center" wrapText="1"/>
    </xf>
    <xf numFmtId="0" fontId="7" fillId="0" borderId="4" xfId="1" applyFont="1" applyBorder="1" applyAlignment="1">
      <alignment horizontal="center" vertical="center" wrapText="1"/>
    </xf>
    <xf numFmtId="0" fontId="5" fillId="0" borderId="0" xfId="1" applyFont="1" applyBorder="1"/>
    <xf numFmtId="0" fontId="5" fillId="0" borderId="0" xfId="1" applyFont="1"/>
    <xf numFmtId="0" fontId="7" fillId="0" borderId="6" xfId="1" applyFont="1" applyBorder="1" applyAlignment="1">
      <alignment vertical="center" wrapText="1"/>
    </xf>
    <xf numFmtId="0" fontId="7" fillId="0" borderId="6" xfId="1" applyFont="1" applyBorder="1" applyAlignment="1">
      <alignment horizontal="center" vertical="center" wrapText="1"/>
    </xf>
    <xf numFmtId="0" fontId="5" fillId="0" borderId="0" xfId="1" applyFont="1" applyAlignment="1">
      <alignment horizontal="left"/>
    </xf>
    <xf numFmtId="14" fontId="5" fillId="0" borderId="0" xfId="1" applyNumberFormat="1" applyFont="1" applyAlignment="1"/>
    <xf numFmtId="0" fontId="5" fillId="0" borderId="0" xfId="1" applyFont="1" applyAlignment="1"/>
    <xf numFmtId="0" fontId="6" fillId="0" borderId="5" xfId="1" applyFont="1" applyBorder="1" applyAlignment="1">
      <alignment horizontal="center" vertical="center" wrapText="1"/>
    </xf>
    <xf numFmtId="164" fontId="5" fillId="0" borderId="1" xfId="1" applyNumberFormat="1" applyFont="1" applyBorder="1"/>
    <xf numFmtId="0" fontId="7" fillId="0" borderId="7" xfId="1" applyFont="1" applyBorder="1" applyAlignment="1">
      <alignment horizontal="center" vertical="center" wrapText="1"/>
    </xf>
    <xf numFmtId="9" fontId="7" fillId="0" borderId="7" xfId="1" applyNumberFormat="1" applyFont="1" applyBorder="1" applyAlignment="1">
      <alignment horizontal="center" vertical="center" wrapText="1"/>
    </xf>
    <xf numFmtId="0" fontId="2" fillId="0" borderId="7" xfId="1" applyBorder="1" applyAlignment="1">
      <alignment vertical="center" wrapText="1"/>
    </xf>
    <xf numFmtId="0" fontId="9" fillId="0" borderId="7" xfId="1" applyFont="1" applyBorder="1" applyAlignment="1">
      <alignment horizontal="center" vertical="center" wrapText="1"/>
    </xf>
    <xf numFmtId="0" fontId="2" fillId="0" borderId="6" xfId="1" applyBorder="1" applyAlignment="1">
      <alignment vertical="center" wrapText="1"/>
    </xf>
    <xf numFmtId="0" fontId="9" fillId="0" borderId="6" xfId="1" applyFont="1" applyBorder="1" applyAlignment="1">
      <alignment horizontal="center" vertical="center" wrapText="1"/>
    </xf>
    <xf numFmtId="0" fontId="5" fillId="4" borderId="2" xfId="1" applyFont="1" applyFill="1" applyBorder="1" applyAlignment="1">
      <alignment horizontal="center"/>
    </xf>
    <xf numFmtId="4" fontId="5" fillId="0" borderId="2" xfId="1" applyNumberFormat="1" applyFont="1" applyBorder="1" applyAlignment="1">
      <alignment horizontal="center"/>
    </xf>
    <xf numFmtId="0" fontId="5" fillId="0" borderId="2" xfId="1" applyFont="1" applyBorder="1" applyAlignment="1">
      <alignment horizontal="center"/>
    </xf>
    <xf numFmtId="0" fontId="5" fillId="0" borderId="1" xfId="1" applyFont="1" applyBorder="1"/>
    <xf numFmtId="0" fontId="5" fillId="4" borderId="1" xfId="1" applyFont="1" applyFill="1" applyBorder="1"/>
    <xf numFmtId="4" fontId="5" fillId="0" borderId="1" xfId="1" applyNumberFormat="1" applyFont="1" applyBorder="1"/>
    <xf numFmtId="164" fontId="5" fillId="6" borderId="1" xfId="1" applyNumberFormat="1" applyFont="1" applyFill="1" applyBorder="1"/>
    <xf numFmtId="0" fontId="2" fillId="4" borderId="1" xfId="1" applyFill="1" applyBorder="1" applyAlignment="1">
      <alignment horizontal="center"/>
    </xf>
    <xf numFmtId="0" fontId="2" fillId="4" borderId="1" xfId="1" applyFill="1" applyBorder="1"/>
    <xf numFmtId="0" fontId="2" fillId="0" borderId="0" xfId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3" borderId="1" xfId="0" applyFill="1" applyBorder="1"/>
    <xf numFmtId="9" fontId="0" fillId="0" borderId="0" xfId="0" applyNumberFormat="1" applyFill="1" applyBorder="1" applyAlignment="1">
      <alignment horizontal="center"/>
    </xf>
    <xf numFmtId="0" fontId="0" fillId="7" borderId="1" xfId="0" applyFill="1" applyBorder="1"/>
    <xf numFmtId="0" fontId="0" fillId="8" borderId="1" xfId="0" applyFill="1" applyBorder="1"/>
    <xf numFmtId="0" fontId="0" fillId="0" borderId="1" xfId="0" applyFill="1" applyBorder="1"/>
    <xf numFmtId="10" fontId="0" fillId="0" borderId="1" xfId="0" applyNumberFormat="1" applyFill="1" applyBorder="1" applyProtection="1"/>
    <xf numFmtId="0" fontId="10" fillId="0" borderId="9" xfId="1" applyFont="1" applyFill="1" applyBorder="1" applyAlignment="1">
      <alignment horizontal="left" vertical="center"/>
    </xf>
    <xf numFmtId="0" fontId="4" fillId="0" borderId="1" xfId="1" applyFont="1" applyFill="1" applyBorder="1" applyAlignment="1">
      <alignment horizontal="center" vertical="center"/>
    </xf>
    <xf numFmtId="0" fontId="8" fillId="0" borderId="9" xfId="2" applyFill="1" applyBorder="1" applyAlignment="1" applyProtection="1">
      <alignment horizontal="left" vertical="center"/>
    </xf>
    <xf numFmtId="0" fontId="0" fillId="3" borderId="12" xfId="0" applyFill="1" applyBorder="1"/>
    <xf numFmtId="0" fontId="0" fillId="3" borderId="13" xfId="0" applyFill="1" applyBorder="1"/>
    <xf numFmtId="0" fontId="0" fillId="0" borderId="14" xfId="0" applyBorder="1"/>
    <xf numFmtId="0" fontId="0" fillId="0" borderId="13" xfId="0" applyBorder="1"/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3" borderId="16" xfId="0" applyFill="1" applyBorder="1"/>
    <xf numFmtId="0" fontId="0" fillId="0" borderId="0" xfId="0" applyBorder="1"/>
    <xf numFmtId="0" fontId="0" fillId="0" borderId="17" xfId="0" applyBorder="1" applyAlignment="1">
      <alignment horizontal="center"/>
    </xf>
    <xf numFmtId="0" fontId="0" fillId="7" borderId="16" xfId="0" applyFill="1" applyBorder="1"/>
    <xf numFmtId="0" fontId="0" fillId="0" borderId="7" xfId="0" applyBorder="1"/>
    <xf numFmtId="0" fontId="0" fillId="8" borderId="16" xfId="0" applyFill="1" applyBorder="1"/>
    <xf numFmtId="0" fontId="0" fillId="0" borderId="16" xfId="0" applyFill="1" applyBorder="1"/>
    <xf numFmtId="0" fontId="0" fillId="0" borderId="18" xfId="0" applyFill="1" applyBorder="1"/>
    <xf numFmtId="0" fontId="0" fillId="0" borderId="19" xfId="0" applyFill="1" applyBorder="1"/>
    <xf numFmtId="0" fontId="0" fillId="0" borderId="20" xfId="0" applyBorder="1"/>
    <xf numFmtId="0" fontId="0" fillId="0" borderId="6" xfId="0" applyBorder="1"/>
    <xf numFmtId="0" fontId="5" fillId="0" borderId="0" xfId="1" applyFont="1" applyFill="1" applyBorder="1" applyAlignment="1">
      <alignment horizontal="center"/>
    </xf>
    <xf numFmtId="4" fontId="5" fillId="0" borderId="0" xfId="1" applyNumberFormat="1" applyFont="1" applyFill="1" applyBorder="1" applyAlignment="1">
      <alignment horizontal="center"/>
    </xf>
    <xf numFmtId="0" fontId="5" fillId="0" borderId="0" xfId="1" applyFont="1" applyFill="1" applyBorder="1"/>
    <xf numFmtId="4" fontId="5" fillId="0" borderId="0" xfId="1" applyNumberFormat="1" applyFont="1" applyFill="1" applyBorder="1"/>
    <xf numFmtId="0" fontId="2" fillId="0" borderId="0" xfId="1" applyFill="1" applyBorder="1" applyAlignment="1">
      <alignment horizontal="center"/>
    </xf>
    <xf numFmtId="0" fontId="2" fillId="0" borderId="0" xfId="1" applyFill="1" applyBorder="1"/>
    <xf numFmtId="0" fontId="10" fillId="9" borderId="9" xfId="1" applyFont="1" applyFill="1" applyBorder="1" applyAlignment="1">
      <alignment horizontal="left" vertical="center"/>
    </xf>
    <xf numFmtId="0" fontId="4" fillId="9" borderId="2" xfId="1" applyFont="1" applyFill="1" applyBorder="1" applyAlignment="1">
      <alignment horizontal="center" vertical="center"/>
    </xf>
    <xf numFmtId="0" fontId="10" fillId="10" borderId="9" xfId="1" applyFont="1" applyFill="1" applyBorder="1" applyAlignment="1">
      <alignment horizontal="left" vertical="center"/>
    </xf>
    <xf numFmtId="0" fontId="4" fillId="10" borderId="1" xfId="1" applyFont="1" applyFill="1" applyBorder="1" applyAlignment="1">
      <alignment horizontal="center" vertical="center"/>
    </xf>
    <xf numFmtId="0" fontId="8" fillId="11" borderId="9" xfId="2" applyFill="1" applyBorder="1" applyAlignment="1" applyProtection="1">
      <alignment horizontal="left" vertical="center"/>
    </xf>
    <xf numFmtId="0" fontId="4" fillId="11" borderId="1" xfId="1" applyFont="1" applyFill="1" applyBorder="1" applyAlignment="1">
      <alignment horizontal="center" vertical="center"/>
    </xf>
    <xf numFmtId="0" fontId="5" fillId="0" borderId="1" xfId="1" applyFont="1" applyBorder="1" applyAlignment="1">
      <alignment horizontal="center"/>
    </xf>
    <xf numFmtId="0" fontId="6" fillId="0" borderId="3" xfId="1" applyFont="1" applyBorder="1" applyAlignment="1">
      <alignment vertical="center" wrapText="1"/>
    </xf>
    <xf numFmtId="0" fontId="6" fillId="0" borderId="5" xfId="1" applyFont="1" applyBorder="1" applyAlignment="1">
      <alignment vertical="center" wrapText="1"/>
    </xf>
    <xf numFmtId="0" fontId="7" fillId="0" borderId="3" xfId="1" applyFont="1" applyBorder="1" applyAlignment="1">
      <alignment vertical="center" wrapText="1"/>
    </xf>
    <xf numFmtId="0" fontId="7" fillId="0" borderId="5" xfId="1" applyFont="1" applyBorder="1" applyAlignment="1">
      <alignment vertical="center" wrapText="1"/>
    </xf>
    <xf numFmtId="0" fontId="7" fillId="0" borderId="3" xfId="1" applyFont="1" applyBorder="1" applyAlignment="1">
      <alignment horizontal="center" vertical="center" wrapText="1"/>
    </xf>
    <xf numFmtId="0" fontId="7" fillId="0" borderId="5" xfId="1" applyFont="1" applyBorder="1" applyAlignment="1">
      <alignment horizontal="center" vertical="center" wrapText="1"/>
    </xf>
    <xf numFmtId="0" fontId="6" fillId="0" borderId="3" xfId="1" applyFont="1" applyBorder="1" applyAlignment="1">
      <alignment horizontal="center" vertical="center" wrapText="1"/>
    </xf>
    <xf numFmtId="0" fontId="6" fillId="0" borderId="8" xfId="1" applyFont="1" applyBorder="1" applyAlignment="1">
      <alignment horizontal="center" vertical="center" wrapText="1"/>
    </xf>
    <xf numFmtId="0" fontId="6" fillId="0" borderId="5" xfId="1" applyFont="1" applyBorder="1" applyAlignment="1">
      <alignment horizontal="center" vertical="center" wrapText="1"/>
    </xf>
    <xf numFmtId="9" fontId="7" fillId="0" borderId="3" xfId="1" applyNumberFormat="1" applyFont="1" applyBorder="1" applyAlignment="1">
      <alignment horizontal="center" vertical="center" wrapText="1"/>
    </xf>
    <xf numFmtId="9" fontId="7" fillId="0" borderId="8" xfId="1" applyNumberFormat="1" applyFont="1" applyBorder="1" applyAlignment="1">
      <alignment horizontal="center" vertical="center" wrapText="1"/>
    </xf>
    <xf numFmtId="9" fontId="7" fillId="0" borderId="5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9" xfId="0" applyFill="1" applyBorder="1" applyAlignment="1" applyProtection="1">
      <alignment horizontal="center"/>
      <protection locked="0"/>
    </xf>
    <xf numFmtId="0" fontId="0" fillId="0" borderId="10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164" fontId="0" fillId="0" borderId="1" xfId="0" applyNumberFormat="1" applyBorder="1" applyAlignment="1" applyProtection="1">
      <alignment horizontal="center"/>
      <protection locked="0"/>
    </xf>
    <xf numFmtId="164" fontId="0" fillId="0" borderId="1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5" borderId="1" xfId="0" applyFill="1" applyBorder="1" applyAlignment="1">
      <alignment horizontal="center"/>
    </xf>
    <xf numFmtId="164" fontId="0" fillId="5" borderId="1" xfId="0" applyNumberFormat="1" applyFill="1" applyBorder="1" applyAlignment="1">
      <alignment horizontal="center"/>
    </xf>
  </cellXfs>
  <cellStyles count="5">
    <cellStyle name="Lien hypertexte" xfId="2" builtinId="8"/>
    <cellStyle name="Normal" xfId="0" builtinId="0"/>
    <cellStyle name="Normal 2" xfId="1"/>
    <cellStyle name="Normal 2 2" xfId="3"/>
    <cellStyle name="Normal 4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Pourcentage</a:t>
            </a:r>
            <a:r>
              <a:rPr lang="en-US" baseline="0"/>
              <a:t> mensuel vacations spv</a:t>
            </a:r>
            <a:endParaRPr lang="en-US"/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'Base vierge spv'!$A$14:$A$25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'Base vierge spv'!$B$14:$B$25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invertIfNegative val="0"/>
          <c:cat>
            <c:strRef>
              <c:f>'Base vierge spv'!$A$14:$A$25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'Base vierge spv'!$C$14:$C$25</c:f>
              <c:numCache>
                <c:formatCode>#\ ##0.00\ "€"</c:formatCode>
                <c:ptCount val="1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51390608"/>
        <c:axId val="51391168"/>
      </c:barChart>
      <c:catAx>
        <c:axId val="513906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51391168"/>
        <c:crosses val="autoZero"/>
        <c:auto val="1"/>
        <c:lblAlgn val="ctr"/>
        <c:lblOffset val="100"/>
        <c:noMultiLvlLbl val="0"/>
      </c:catAx>
      <c:valAx>
        <c:axId val="51391168"/>
        <c:scaling>
          <c:orientation val="minMax"/>
          <c:max val="250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13906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999" l="0.70000000000000062" r="0.70000000000000062" t="0.75000000000000999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'Base vierge spv'!$I$13</c:f>
              <c:strCache>
                <c:ptCount val="1"/>
                <c:pt idx="0">
                  <c:v>Pourcentage</c:v>
                </c:pt>
              </c:strCache>
            </c:strRef>
          </c:tx>
          <c:cat>
            <c:strRef>
              <c:f>'Base vierge spv'!$A$14:$A$25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'Base vierge spv'!$I$14:$I$25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393408"/>
        <c:axId val="51393968"/>
      </c:lineChart>
      <c:catAx>
        <c:axId val="513934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51393968"/>
        <c:crosses val="autoZero"/>
        <c:auto val="1"/>
        <c:lblAlgn val="ctr"/>
        <c:lblOffset val="100"/>
        <c:noMultiLvlLbl val="0"/>
      </c:catAx>
      <c:valAx>
        <c:axId val="51393968"/>
        <c:scaling>
          <c:orientation val="minMax"/>
          <c:max val="1"/>
          <c:min val="0"/>
        </c:scaling>
        <c:delete val="0"/>
        <c:axPos val="l"/>
        <c:majorGridlines/>
        <c:numFmt formatCode="0%" sourceLinked="0"/>
        <c:majorTickMark val="none"/>
        <c:minorTickMark val="none"/>
        <c:tickLblPos val="nextTo"/>
        <c:crossAx val="51393408"/>
        <c:crosses val="autoZero"/>
        <c:crossBetween val="between"/>
      </c:valAx>
    </c:plotArea>
    <c:legend>
      <c:legendPos val="b"/>
      <c:layout/>
      <c:overlay val="0"/>
    </c:legend>
    <c:plotVisOnly val="1"/>
    <c:dispBlanksAs val="zero"/>
    <c:showDLblsOverMax val="0"/>
  </c:chart>
  <c:printSettings>
    <c:headerFooter/>
    <c:pageMargins b="0.75000000000000777" l="0.70000000000000062" r="0.70000000000000062" t="0.75000000000000777" header="0.30000000000000032" footer="0.30000000000000032"/>
    <c:pageSetup/>
  </c:printSettings>
</c:chartSpace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6</xdr:row>
      <xdr:rowOff>9525</xdr:rowOff>
    </xdr:from>
    <xdr:to>
      <xdr:col>9</xdr:col>
      <xdr:colOff>619125</xdr:colOff>
      <xdr:row>8</xdr:row>
      <xdr:rowOff>152400</xdr:rowOff>
    </xdr:to>
    <xdr:sp macro="" textlink="">
      <xdr:nvSpPr>
        <xdr:cNvPr id="2" name="ZoneTexte 1"/>
        <xdr:cNvSpPr txBox="1"/>
      </xdr:nvSpPr>
      <xdr:spPr>
        <a:xfrm>
          <a:off x="9753600" y="1152525"/>
          <a:ext cx="2800350" cy="52387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TARIF HORAIRES</a:t>
          </a:r>
          <a:r>
            <a:rPr lang="fr-FR" sz="1100" b="1" baseline="0">
              <a:solidFill>
                <a:srgbClr val="FF0000"/>
              </a:solidFill>
            </a:rPr>
            <a:t> ARRETE AU  1 JUIN2015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0</xdr:colOff>
      <xdr:row>23</xdr:row>
      <xdr:rowOff>0</xdr:rowOff>
    </xdr:from>
    <xdr:to>
      <xdr:col>9</xdr:col>
      <xdr:colOff>514350</xdr:colOff>
      <xdr:row>25</xdr:row>
      <xdr:rowOff>142875</xdr:rowOff>
    </xdr:to>
    <xdr:sp macro="" textlink="">
      <xdr:nvSpPr>
        <xdr:cNvPr id="3" name="ZoneTexte 2"/>
        <xdr:cNvSpPr txBox="1"/>
      </xdr:nvSpPr>
      <xdr:spPr>
        <a:xfrm>
          <a:off x="9648825" y="4400550"/>
          <a:ext cx="2800350" cy="52387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TARIF HORAIRES</a:t>
          </a:r>
          <a:r>
            <a:rPr lang="fr-FR" sz="1100" b="1" baseline="0">
              <a:solidFill>
                <a:srgbClr val="FF0000"/>
              </a:solidFill>
            </a:rPr>
            <a:t> ARRETE AU  1 JUIN2016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40821</xdr:colOff>
      <xdr:row>7</xdr:row>
      <xdr:rowOff>54429</xdr:rowOff>
    </xdr:from>
    <xdr:to>
      <xdr:col>13</xdr:col>
      <xdr:colOff>13607</xdr:colOff>
      <xdr:row>9</xdr:row>
      <xdr:rowOff>122464</xdr:rowOff>
    </xdr:to>
    <xdr:sp macro="" textlink="">
      <xdr:nvSpPr>
        <xdr:cNvPr id="2" name="Rectangle 1"/>
        <xdr:cNvSpPr/>
      </xdr:nvSpPr>
      <xdr:spPr>
        <a:xfrm>
          <a:off x="5470071" y="2264229"/>
          <a:ext cx="2763611" cy="40141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JANVIER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28</xdr:row>
      <xdr:rowOff>114299</xdr:rowOff>
    </xdr:from>
    <xdr:to>
      <xdr:col>9</xdr:col>
      <xdr:colOff>133349</xdr:colOff>
      <xdr:row>45</xdr:row>
      <xdr:rowOff>123824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314323</xdr:colOff>
      <xdr:row>10</xdr:row>
      <xdr:rowOff>80961</xdr:rowOff>
    </xdr:from>
    <xdr:to>
      <xdr:col>16</xdr:col>
      <xdr:colOff>114300</xdr:colOff>
      <xdr:row>34</xdr:row>
      <xdr:rowOff>28574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419100</xdr:colOff>
      <xdr:row>35</xdr:row>
      <xdr:rowOff>38100</xdr:rowOff>
    </xdr:from>
    <xdr:to>
      <xdr:col>11</xdr:col>
      <xdr:colOff>714375</xdr:colOff>
      <xdr:row>39</xdr:row>
      <xdr:rowOff>19050</xdr:rowOff>
    </xdr:to>
    <xdr:sp macro="[0]!_xludf.base" textlink="">
      <xdr:nvSpPr>
        <xdr:cNvPr id="4" name="Plaque 3"/>
        <xdr:cNvSpPr/>
      </xdr:nvSpPr>
      <xdr:spPr>
        <a:xfrm>
          <a:off x="7429500" y="5562600"/>
          <a:ext cx="1819275" cy="7429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40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BASE</a:t>
          </a:r>
        </a:p>
      </xdr:txBody>
    </xdr:sp>
    <xdr:clientData/>
  </xdr:twoCellAnchor>
  <xdr:twoCellAnchor>
    <xdr:from>
      <xdr:col>13</xdr:col>
      <xdr:colOff>47625</xdr:colOff>
      <xdr:row>35</xdr:row>
      <xdr:rowOff>0</xdr:rowOff>
    </xdr:from>
    <xdr:to>
      <xdr:col>15</xdr:col>
      <xdr:colOff>342900</xdr:colOff>
      <xdr:row>38</xdr:row>
      <xdr:rowOff>171450</xdr:rowOff>
    </xdr:to>
    <xdr:sp macro="[0]!vider" textlink="">
      <xdr:nvSpPr>
        <xdr:cNvPr id="5" name="Plaque 4"/>
        <xdr:cNvSpPr/>
      </xdr:nvSpPr>
      <xdr:spPr>
        <a:xfrm>
          <a:off x="10106025" y="5524500"/>
          <a:ext cx="1819275" cy="7429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40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Vider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cul%20vacation%20spv%20mot%20passe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vierge spv"/>
      <sheetName val="Taux horaire"/>
      <sheetName val="Feuil4"/>
      <sheetName val="parametrage"/>
      <sheetName val="accueil"/>
      <sheetName val="peltier"/>
      <sheetName val="fronteau"/>
      <sheetName val="lelay"/>
      <sheetName val="priol"/>
      <sheetName val="chappe"/>
      <sheetName val="vandlair"/>
      <sheetName val="biou"/>
      <sheetName val="bouttier"/>
      <sheetName val="moulinet"/>
      <sheetName val="pestel"/>
    </sheetNames>
    <sheetDataSet>
      <sheetData sheetId="0"/>
      <sheetData sheetId="1"/>
      <sheetData sheetId="2">
        <row r="1">
          <cell r="B1" t="str">
            <v>colonel</v>
          </cell>
        </row>
        <row r="2">
          <cell r="B2" t="str">
            <v>lieutenant colonel</v>
          </cell>
        </row>
        <row r="3">
          <cell r="B3" t="str">
            <v>commandant</v>
          </cell>
        </row>
        <row r="4">
          <cell r="B4" t="str">
            <v>capitaine</v>
          </cell>
        </row>
        <row r="5">
          <cell r="B5" t="str">
            <v xml:space="preserve">lieutenant </v>
          </cell>
        </row>
        <row r="6">
          <cell r="B6" t="str">
            <v>adjudant chef</v>
          </cell>
        </row>
        <row r="7">
          <cell r="B7" t="str">
            <v xml:space="preserve">adjudant   </v>
          </cell>
        </row>
        <row r="8">
          <cell r="B8" t="str">
            <v>sergent chef</v>
          </cell>
        </row>
        <row r="9">
          <cell r="B9" t="str">
            <v xml:space="preserve">sergent   </v>
          </cell>
        </row>
        <row r="10">
          <cell r="B10" t="str">
            <v>caporal chef</v>
          </cell>
        </row>
        <row r="11">
          <cell r="B11" t="str">
            <v>caporal</v>
          </cell>
        </row>
        <row r="12">
          <cell r="B12" t="str">
            <v>sapeur 1cl</v>
          </cell>
        </row>
        <row r="13">
          <cell r="B13" t="str">
            <v>sapeur 2cl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-0.249977111117893"/>
  </sheetPr>
  <dimension ref="A1:J29"/>
  <sheetViews>
    <sheetView topLeftCell="B1" workbookViewId="0">
      <selection activeCell="H4" sqref="H4"/>
    </sheetView>
  </sheetViews>
  <sheetFormatPr baseColWidth="10" defaultRowHeight="15" x14ac:dyDescent="0.25"/>
  <cols>
    <col min="1" max="1" width="16.140625" customWidth="1"/>
    <col min="2" max="6" width="25.7109375" customWidth="1"/>
  </cols>
  <sheetData>
    <row r="1" spans="1:10" x14ac:dyDescent="0.25">
      <c r="A1" s="50" t="s">
        <v>41</v>
      </c>
      <c r="B1" s="51" t="s">
        <v>75</v>
      </c>
      <c r="C1" s="52">
        <f>VLOOKUP(A$1,$G$1:$J$5,2,FALSE)</f>
        <v>11.43</v>
      </c>
      <c r="D1" s="52">
        <f>VLOOKUP(A1,$G$1:$J$5,3,FALSE)</f>
        <v>800</v>
      </c>
      <c r="E1" s="52">
        <f>VLOOKUP(A1,$G$1:$J$5,4,FALSE)</f>
        <v>9144</v>
      </c>
      <c r="F1" s="52"/>
      <c r="G1" s="53"/>
      <c r="H1" s="54" t="s">
        <v>38</v>
      </c>
      <c r="I1" s="54" t="s">
        <v>39</v>
      </c>
      <c r="J1" s="55" t="s">
        <v>40</v>
      </c>
    </row>
    <row r="2" spans="1:10" x14ac:dyDescent="0.25">
      <c r="A2" s="56" t="s">
        <v>41</v>
      </c>
      <c r="B2" s="41" t="s">
        <v>74</v>
      </c>
      <c r="C2" s="57">
        <f t="shared" ref="C2:C13" si="0">VLOOKUP(A2,$G$1:$J$5,2,FALSE)</f>
        <v>11.43</v>
      </c>
      <c r="D2" s="57">
        <f t="shared" ref="D2:D13" si="1">VLOOKUP(A2,$G$1:$J$5,3,FALSE)</f>
        <v>800</v>
      </c>
      <c r="E2" s="57">
        <f t="shared" ref="E2:E13" si="2">VLOOKUP(A2,$G$1:$J$5,4,FALSE)</f>
        <v>9144</v>
      </c>
      <c r="F2" s="57"/>
      <c r="G2" s="41" t="s">
        <v>41</v>
      </c>
      <c r="H2" s="38">
        <v>11.43</v>
      </c>
      <c r="I2" s="38">
        <v>800</v>
      </c>
      <c r="J2" s="58">
        <f>SUM(H2*I2)</f>
        <v>9144</v>
      </c>
    </row>
    <row r="3" spans="1:10" x14ac:dyDescent="0.25">
      <c r="A3" s="56" t="s">
        <v>41</v>
      </c>
      <c r="B3" s="41" t="s">
        <v>73</v>
      </c>
      <c r="C3" s="57">
        <f t="shared" si="0"/>
        <v>11.43</v>
      </c>
      <c r="D3" s="57">
        <f t="shared" si="1"/>
        <v>800</v>
      </c>
      <c r="E3" s="57">
        <f t="shared" si="2"/>
        <v>9144</v>
      </c>
      <c r="F3" s="57"/>
      <c r="G3" s="43" t="s">
        <v>42</v>
      </c>
      <c r="H3" s="38">
        <v>9.2100000000000009</v>
      </c>
      <c r="I3" s="38">
        <v>800</v>
      </c>
      <c r="J3" s="58">
        <f t="shared" ref="J3:J5" si="3">SUM(H3*I3)</f>
        <v>7368.0000000000009</v>
      </c>
    </row>
    <row r="4" spans="1:10" x14ac:dyDescent="0.25">
      <c r="A4" s="56" t="s">
        <v>41</v>
      </c>
      <c r="B4" s="41" t="s">
        <v>76</v>
      </c>
      <c r="C4" s="57">
        <f t="shared" si="0"/>
        <v>11.43</v>
      </c>
      <c r="D4" s="57">
        <f t="shared" si="1"/>
        <v>800</v>
      </c>
      <c r="E4" s="57">
        <f t="shared" si="2"/>
        <v>9144</v>
      </c>
      <c r="F4" s="57"/>
      <c r="G4" s="44" t="s">
        <v>43</v>
      </c>
      <c r="H4" s="38">
        <v>8.16</v>
      </c>
      <c r="I4" s="38">
        <v>800</v>
      </c>
      <c r="J4" s="58">
        <f t="shared" si="3"/>
        <v>6528</v>
      </c>
    </row>
    <row r="5" spans="1:10" x14ac:dyDescent="0.25">
      <c r="A5" s="56" t="s">
        <v>41</v>
      </c>
      <c r="B5" s="41" t="s">
        <v>72</v>
      </c>
      <c r="C5" s="57">
        <f t="shared" si="0"/>
        <v>11.43</v>
      </c>
      <c r="D5" s="57">
        <f t="shared" si="1"/>
        <v>800</v>
      </c>
      <c r="E5" s="57">
        <f t="shared" si="2"/>
        <v>9144</v>
      </c>
      <c r="F5" s="57"/>
      <c r="G5" s="45" t="s">
        <v>44</v>
      </c>
      <c r="H5" s="38">
        <v>7.6</v>
      </c>
      <c r="I5" s="38">
        <v>800</v>
      </c>
      <c r="J5" s="58">
        <f t="shared" si="3"/>
        <v>6080</v>
      </c>
    </row>
    <row r="6" spans="1:10" x14ac:dyDescent="0.25">
      <c r="A6" s="59" t="s">
        <v>42</v>
      </c>
      <c r="B6" s="43" t="s">
        <v>77</v>
      </c>
      <c r="C6" s="57">
        <f t="shared" si="0"/>
        <v>9.2100000000000009</v>
      </c>
      <c r="D6" s="57">
        <f t="shared" si="1"/>
        <v>800</v>
      </c>
      <c r="E6" s="57">
        <f t="shared" si="2"/>
        <v>7368.0000000000009</v>
      </c>
      <c r="F6" s="57"/>
      <c r="G6" s="57"/>
      <c r="H6" s="57"/>
      <c r="I6" s="57"/>
      <c r="J6" s="60"/>
    </row>
    <row r="7" spans="1:10" x14ac:dyDescent="0.25">
      <c r="A7" s="59" t="s">
        <v>42</v>
      </c>
      <c r="B7" s="43" t="s">
        <v>78</v>
      </c>
      <c r="C7" s="57">
        <f t="shared" si="0"/>
        <v>9.2100000000000009</v>
      </c>
      <c r="D7" s="57">
        <f t="shared" si="1"/>
        <v>800</v>
      </c>
      <c r="E7" s="57">
        <f t="shared" si="2"/>
        <v>7368.0000000000009</v>
      </c>
      <c r="F7" s="57"/>
      <c r="G7" s="57"/>
      <c r="H7" s="57"/>
      <c r="I7" s="57"/>
      <c r="J7" s="60"/>
    </row>
    <row r="8" spans="1:10" x14ac:dyDescent="0.25">
      <c r="A8" s="59" t="s">
        <v>42</v>
      </c>
      <c r="B8" s="43" t="s">
        <v>79</v>
      </c>
      <c r="C8" s="57">
        <f t="shared" si="0"/>
        <v>9.2100000000000009</v>
      </c>
      <c r="D8" s="57">
        <f t="shared" si="1"/>
        <v>800</v>
      </c>
      <c r="E8" s="57">
        <f t="shared" si="2"/>
        <v>7368.0000000000009</v>
      </c>
      <c r="F8" s="57"/>
      <c r="G8" s="57"/>
      <c r="H8" s="57"/>
      <c r="I8" s="57"/>
      <c r="J8" s="60"/>
    </row>
    <row r="9" spans="1:10" x14ac:dyDescent="0.25">
      <c r="A9" s="59" t="s">
        <v>42</v>
      </c>
      <c r="B9" s="43" t="s">
        <v>71</v>
      </c>
      <c r="C9" s="57">
        <f t="shared" si="0"/>
        <v>9.2100000000000009</v>
      </c>
      <c r="D9" s="57">
        <f t="shared" si="1"/>
        <v>800</v>
      </c>
      <c r="E9" s="57">
        <f t="shared" si="2"/>
        <v>7368.0000000000009</v>
      </c>
      <c r="F9" s="57"/>
      <c r="G9" s="57"/>
      <c r="H9" s="57"/>
      <c r="I9" s="57"/>
      <c r="J9" s="60"/>
    </row>
    <row r="10" spans="1:10" x14ac:dyDescent="0.25">
      <c r="A10" s="61" t="s">
        <v>67</v>
      </c>
      <c r="B10" s="44" t="s">
        <v>80</v>
      </c>
      <c r="C10" s="57">
        <f t="shared" si="0"/>
        <v>8.16</v>
      </c>
      <c r="D10" s="57">
        <f t="shared" si="1"/>
        <v>800</v>
      </c>
      <c r="E10" s="57">
        <f t="shared" si="2"/>
        <v>6528</v>
      </c>
      <c r="F10" s="57"/>
      <c r="G10" s="57"/>
      <c r="H10" s="57"/>
      <c r="I10" s="57"/>
      <c r="J10" s="60"/>
    </row>
    <row r="11" spans="1:10" x14ac:dyDescent="0.25">
      <c r="A11" s="61" t="s">
        <v>67</v>
      </c>
      <c r="B11" s="44" t="s">
        <v>70</v>
      </c>
      <c r="C11" s="57">
        <f t="shared" si="0"/>
        <v>8.16</v>
      </c>
      <c r="D11" s="57">
        <f t="shared" si="1"/>
        <v>800</v>
      </c>
      <c r="E11" s="57">
        <f t="shared" si="2"/>
        <v>6528</v>
      </c>
      <c r="F11" s="57"/>
      <c r="G11" s="57"/>
      <c r="H11" s="57"/>
      <c r="I11" s="57"/>
      <c r="J11" s="60"/>
    </row>
    <row r="12" spans="1:10" x14ac:dyDescent="0.25">
      <c r="A12" s="62" t="s">
        <v>44</v>
      </c>
      <c r="B12" s="45" t="s">
        <v>81</v>
      </c>
      <c r="C12" s="57">
        <f t="shared" si="0"/>
        <v>7.6</v>
      </c>
      <c r="D12" s="57">
        <f t="shared" si="1"/>
        <v>800</v>
      </c>
      <c r="E12" s="57">
        <f t="shared" si="2"/>
        <v>6080</v>
      </c>
      <c r="F12" s="57"/>
      <c r="G12" s="57"/>
      <c r="H12" s="57"/>
      <c r="I12" s="57"/>
      <c r="J12" s="60"/>
    </row>
    <row r="13" spans="1:10" ht="15.75" thickBot="1" x14ac:dyDescent="0.3">
      <c r="A13" s="63" t="s">
        <v>44</v>
      </c>
      <c r="B13" s="64" t="s">
        <v>81</v>
      </c>
      <c r="C13" s="65">
        <f t="shared" si="0"/>
        <v>7.6</v>
      </c>
      <c r="D13" s="65">
        <f t="shared" si="1"/>
        <v>800</v>
      </c>
      <c r="E13" s="65">
        <f t="shared" si="2"/>
        <v>6080</v>
      </c>
      <c r="F13" s="65"/>
      <c r="G13" s="65"/>
      <c r="H13" s="65"/>
      <c r="I13" s="65"/>
      <c r="J13" s="66"/>
    </row>
    <row r="16" spans="1:10" ht="15.75" thickBot="1" x14ac:dyDescent="0.3"/>
    <row r="17" spans="1:10" x14ac:dyDescent="0.25">
      <c r="A17" s="50" t="s">
        <v>41</v>
      </c>
      <c r="B17" s="51" t="s">
        <v>75</v>
      </c>
      <c r="C17" s="52">
        <f>VLOOKUP(A$17,$G$17:$J$21,2,FALSE)</f>
        <v>11.43</v>
      </c>
      <c r="D17" s="52">
        <f>VLOOKUP(A$17,$G$17:$J$21,3,FALSE)</f>
        <v>800</v>
      </c>
      <c r="E17" s="52">
        <f t="shared" ref="E17:E29" si="4">VLOOKUP(A17,$G$17:$J$21,4,FALSE)</f>
        <v>9144</v>
      </c>
      <c r="F17" s="52"/>
      <c r="G17" s="53"/>
      <c r="H17" s="54" t="s">
        <v>38</v>
      </c>
      <c r="I17" s="54" t="s">
        <v>39</v>
      </c>
      <c r="J17" s="55" t="s">
        <v>40</v>
      </c>
    </row>
    <row r="18" spans="1:10" x14ac:dyDescent="0.25">
      <c r="A18" s="56" t="s">
        <v>41</v>
      </c>
      <c r="B18" s="41" t="s">
        <v>74</v>
      </c>
      <c r="C18" s="57">
        <f>VLOOKUP(A$18,$G$17:$J$21,2,FALSE)</f>
        <v>11.43</v>
      </c>
      <c r="D18" s="57">
        <f>VLOOKUP(A$18,$G$17:$J$21,3,FALSE)</f>
        <v>800</v>
      </c>
      <c r="E18" s="57">
        <f t="shared" si="4"/>
        <v>9144</v>
      </c>
      <c r="F18" s="57"/>
      <c r="G18" s="41" t="s">
        <v>41</v>
      </c>
      <c r="H18" s="38">
        <v>11.43</v>
      </c>
      <c r="I18" s="38">
        <v>800</v>
      </c>
      <c r="J18" s="58">
        <f>SUM(H18*I18)</f>
        <v>9144</v>
      </c>
    </row>
    <row r="19" spans="1:10" x14ac:dyDescent="0.25">
      <c r="A19" s="56" t="s">
        <v>41</v>
      </c>
      <c r="B19" s="41" t="s">
        <v>73</v>
      </c>
      <c r="C19" s="57">
        <f>VLOOKUP(A$19,$G$17:$J$21,2,FALSE)</f>
        <v>11.43</v>
      </c>
      <c r="D19" s="57">
        <f>VLOOKUP(A$19,$G$17:$J$21,3,FALSE)</f>
        <v>800</v>
      </c>
      <c r="E19" s="57">
        <f t="shared" si="4"/>
        <v>9144</v>
      </c>
      <c r="F19" s="57"/>
      <c r="G19" s="43" t="s">
        <v>42</v>
      </c>
      <c r="H19" s="38">
        <v>9.2100000000000009</v>
      </c>
      <c r="I19" s="38">
        <v>800</v>
      </c>
      <c r="J19" s="58">
        <f t="shared" ref="J19:J21" si="5">SUM(H19*I19)</f>
        <v>7368.0000000000009</v>
      </c>
    </row>
    <row r="20" spans="1:10" x14ac:dyDescent="0.25">
      <c r="A20" s="56" t="s">
        <v>41</v>
      </c>
      <c r="B20" s="41" t="s">
        <v>76</v>
      </c>
      <c r="C20" s="57">
        <f>VLOOKUP(A$20,$G$17:$J$21,2,FALSE)</f>
        <v>11.43</v>
      </c>
      <c r="D20" s="57">
        <f>VLOOKUP(A$20,$G$17:$J$21,3,FALSE)</f>
        <v>800</v>
      </c>
      <c r="E20" s="57">
        <f t="shared" si="4"/>
        <v>9144</v>
      </c>
      <c r="F20" s="57"/>
      <c r="G20" s="44" t="s">
        <v>43</v>
      </c>
      <c r="H20" s="38">
        <v>8.16</v>
      </c>
      <c r="I20" s="38">
        <v>800</v>
      </c>
      <c r="J20" s="58">
        <f t="shared" si="5"/>
        <v>6528</v>
      </c>
    </row>
    <row r="21" spans="1:10" x14ac:dyDescent="0.25">
      <c r="A21" s="56" t="s">
        <v>41</v>
      </c>
      <c r="B21" s="41" t="s">
        <v>72</v>
      </c>
      <c r="C21" s="57">
        <f>VLOOKUP(A$21,$G$17:$J$21,2,FALSE)</f>
        <v>11.43</v>
      </c>
      <c r="D21" s="57">
        <f>VLOOKUP(A$21,$G$17:$J$21,3,FALSE)</f>
        <v>800</v>
      </c>
      <c r="E21" s="57">
        <f t="shared" si="4"/>
        <v>9144</v>
      </c>
      <c r="F21" s="57"/>
      <c r="G21" s="45" t="s">
        <v>44</v>
      </c>
      <c r="H21" s="38">
        <v>7.6</v>
      </c>
      <c r="I21" s="38">
        <v>800</v>
      </c>
      <c r="J21" s="58">
        <f t="shared" si="5"/>
        <v>6080</v>
      </c>
    </row>
    <row r="22" spans="1:10" x14ac:dyDescent="0.25">
      <c r="A22" s="59" t="s">
        <v>42</v>
      </c>
      <c r="B22" s="43" t="s">
        <v>77</v>
      </c>
      <c r="C22" s="57">
        <f>VLOOKUP(A$22,$G$17:$J$21,2,FALSE)</f>
        <v>9.2100000000000009</v>
      </c>
      <c r="D22" s="57">
        <f>VLOOKUP(A$22,$G$17:$J$21,3,FALSE)</f>
        <v>800</v>
      </c>
      <c r="E22" s="57">
        <f t="shared" si="4"/>
        <v>7368.0000000000009</v>
      </c>
      <c r="F22" s="57"/>
      <c r="G22" s="57"/>
      <c r="H22" s="57"/>
      <c r="I22" s="57"/>
      <c r="J22" s="60"/>
    </row>
    <row r="23" spans="1:10" x14ac:dyDescent="0.25">
      <c r="A23" s="59" t="s">
        <v>42</v>
      </c>
      <c r="B23" s="43" t="s">
        <v>78</v>
      </c>
      <c r="C23" s="57">
        <f>VLOOKUP(A$23,$G$17:$J$21,2,FALSE)</f>
        <v>9.2100000000000009</v>
      </c>
      <c r="D23" s="57">
        <f>VLOOKUP(A$23,$G$17:$J$21,3,FALSE)</f>
        <v>800</v>
      </c>
      <c r="E23" s="57">
        <f t="shared" si="4"/>
        <v>7368.0000000000009</v>
      </c>
      <c r="F23" s="57"/>
      <c r="G23" s="57"/>
      <c r="H23" s="57"/>
      <c r="I23" s="57"/>
      <c r="J23" s="60"/>
    </row>
    <row r="24" spans="1:10" x14ac:dyDescent="0.25">
      <c r="A24" s="59" t="s">
        <v>42</v>
      </c>
      <c r="B24" s="43" t="s">
        <v>79</v>
      </c>
      <c r="C24" s="57">
        <f>VLOOKUP(A$24,$G$17:$J$21,2,FALSE)</f>
        <v>9.2100000000000009</v>
      </c>
      <c r="D24" s="57">
        <f>VLOOKUP(A$24,$G$17:$J$21,3,FALSE)</f>
        <v>800</v>
      </c>
      <c r="E24" s="57">
        <f t="shared" si="4"/>
        <v>7368.0000000000009</v>
      </c>
      <c r="F24" s="57"/>
      <c r="G24" s="57"/>
      <c r="H24" s="57"/>
      <c r="I24" s="57"/>
      <c r="J24" s="60"/>
    </row>
    <row r="25" spans="1:10" x14ac:dyDescent="0.25">
      <c r="A25" s="59" t="s">
        <v>42</v>
      </c>
      <c r="B25" s="43" t="s">
        <v>71</v>
      </c>
      <c r="C25" s="57">
        <f>VLOOKUP(A$25,$G$17:$J$21,2,FALSE)</f>
        <v>9.2100000000000009</v>
      </c>
      <c r="D25" s="57">
        <f>VLOOKUP(A$25,$G$17:$J$21,3,FALSE)</f>
        <v>800</v>
      </c>
      <c r="E25" s="57">
        <f t="shared" si="4"/>
        <v>7368.0000000000009</v>
      </c>
      <c r="F25" s="57"/>
      <c r="G25" s="57"/>
      <c r="H25" s="57"/>
      <c r="I25" s="57"/>
      <c r="J25" s="60"/>
    </row>
    <row r="26" spans="1:10" x14ac:dyDescent="0.25">
      <c r="A26" s="61" t="s">
        <v>67</v>
      </c>
      <c r="B26" s="44" t="s">
        <v>80</v>
      </c>
      <c r="C26" s="57">
        <f>VLOOKUP(A$26,$G$17:$J$21,2,FALSE)</f>
        <v>8.16</v>
      </c>
      <c r="D26" s="57">
        <f>VLOOKUP(A$26,$G$17:$J$21,3,FALSE)</f>
        <v>800</v>
      </c>
      <c r="E26" s="57">
        <f t="shared" si="4"/>
        <v>6528</v>
      </c>
      <c r="F26" s="57"/>
      <c r="G26" s="57"/>
      <c r="H26" s="57"/>
      <c r="I26" s="57"/>
      <c r="J26" s="60"/>
    </row>
    <row r="27" spans="1:10" x14ac:dyDescent="0.25">
      <c r="A27" s="61" t="s">
        <v>67</v>
      </c>
      <c r="B27" s="44" t="s">
        <v>70</v>
      </c>
      <c r="C27" s="57">
        <f>VLOOKUP(A$27,$G$17:$J$21,2,FALSE)</f>
        <v>8.16</v>
      </c>
      <c r="D27" s="57">
        <f>VLOOKUP(A$27,$G$17:$J$21,3,FALSE)</f>
        <v>800</v>
      </c>
      <c r="E27" s="57">
        <f t="shared" si="4"/>
        <v>6528</v>
      </c>
      <c r="F27" s="57"/>
      <c r="G27" s="57"/>
      <c r="H27" s="57"/>
      <c r="I27" s="57"/>
      <c r="J27" s="60"/>
    </row>
    <row r="28" spans="1:10" x14ac:dyDescent="0.25">
      <c r="A28" s="62" t="s">
        <v>44</v>
      </c>
      <c r="B28" s="45" t="s">
        <v>81</v>
      </c>
      <c r="C28" s="57">
        <f>VLOOKUP(A$28,$G$17:$J$21,2,FALSE)</f>
        <v>7.6</v>
      </c>
      <c r="D28" s="57">
        <f>VLOOKUP(A$28,$G$17:$J$21,3,FALSE)</f>
        <v>800</v>
      </c>
      <c r="E28" s="57">
        <f t="shared" si="4"/>
        <v>6080</v>
      </c>
      <c r="F28" s="57"/>
      <c r="G28" s="57"/>
      <c r="H28" s="57"/>
      <c r="I28" s="57"/>
      <c r="J28" s="60"/>
    </row>
    <row r="29" spans="1:10" ht="15.75" thickBot="1" x14ac:dyDescent="0.3">
      <c r="A29" s="63" t="s">
        <v>44</v>
      </c>
      <c r="B29" s="64" t="s">
        <v>81</v>
      </c>
      <c r="C29" s="65">
        <f>VLOOKUP(A$29,$G$17:$J$21,2,FALSE)</f>
        <v>7.6</v>
      </c>
      <c r="D29" s="65">
        <f>VLOOKUP(A$29,$G$17:$J$21,3,FALSE)</f>
        <v>800</v>
      </c>
      <c r="E29" s="65">
        <f t="shared" si="4"/>
        <v>6080</v>
      </c>
      <c r="F29" s="65"/>
      <c r="G29" s="65"/>
      <c r="H29" s="65"/>
      <c r="I29" s="65"/>
      <c r="J29" s="66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ABB33D"/>
  </sheetPr>
  <dimension ref="A1:AT60"/>
  <sheetViews>
    <sheetView tabSelected="1" topLeftCell="A4" zoomScale="70" zoomScaleNormal="70" workbookViewId="0">
      <pane xSplit="2" ySplit="7" topLeftCell="C11" activePane="bottomRight" state="frozen"/>
      <selection activeCell="A19" sqref="A19:B19"/>
      <selection pane="topRight" activeCell="A19" sqref="A19:B19"/>
      <selection pane="bottomLeft" activeCell="A19" sqref="A19:B19"/>
      <selection pane="bottomRight" activeCell="N7" sqref="N7:O7"/>
    </sheetView>
  </sheetViews>
  <sheetFormatPr baseColWidth="10" defaultRowHeight="12.75" x14ac:dyDescent="0.2"/>
  <cols>
    <col min="1" max="1" width="16.7109375" style="36" bestFit="1" customWidth="1"/>
    <col min="2" max="2" width="8" style="36" bestFit="1" customWidth="1"/>
    <col min="3" max="3" width="9.5703125" style="36" bestFit="1" customWidth="1"/>
    <col min="4" max="4" width="11.42578125" style="36"/>
    <col min="5" max="5" width="10.5703125" style="36" bestFit="1" customWidth="1"/>
    <col min="6" max="6" width="11.42578125" style="36"/>
    <col min="7" max="7" width="10.42578125" style="36" bestFit="1" customWidth="1"/>
    <col min="8" max="8" width="8.5703125" style="36" customWidth="1"/>
    <col min="9" max="9" width="8.42578125" style="36" bestFit="1" customWidth="1"/>
    <col min="10" max="10" width="9.28515625" style="36" bestFit="1" customWidth="1"/>
    <col min="11" max="11" width="8.42578125" style="36" bestFit="1" customWidth="1"/>
    <col min="12" max="12" width="7.28515625" style="36" bestFit="1" customWidth="1"/>
    <col min="13" max="13" width="8.42578125" style="36" bestFit="1" customWidth="1"/>
    <col min="14" max="14" width="11.42578125" style="36"/>
    <col min="15" max="15" width="11.28515625" style="36" bestFit="1" customWidth="1"/>
    <col min="16" max="17" width="10.7109375" style="36" bestFit="1" customWidth="1"/>
    <col min="18" max="18" width="8" style="36" bestFit="1" customWidth="1"/>
    <col min="19" max="20" width="8.42578125" style="36" bestFit="1" customWidth="1"/>
    <col min="21" max="21" width="11.42578125" style="36" bestFit="1" customWidth="1"/>
    <col min="22" max="16384" width="11.42578125" style="36"/>
  </cols>
  <sheetData>
    <row r="1" spans="1:46" s="9" customFormat="1" ht="15" thickBot="1" x14ac:dyDescent="0.25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4" t="s">
        <v>3</v>
      </c>
      <c r="G1" s="3" t="s">
        <v>5</v>
      </c>
      <c r="H1" s="3" t="s">
        <v>3</v>
      </c>
      <c r="I1" s="4" t="s">
        <v>6</v>
      </c>
      <c r="J1" s="4" t="s">
        <v>3</v>
      </c>
      <c r="K1" s="3" t="s">
        <v>7</v>
      </c>
      <c r="L1" s="3" t="s">
        <v>3</v>
      </c>
      <c r="M1" s="4" t="s">
        <v>8</v>
      </c>
      <c r="N1" s="5" t="s">
        <v>3</v>
      </c>
      <c r="O1" s="3" t="s">
        <v>9</v>
      </c>
      <c r="P1" s="3" t="s">
        <v>3</v>
      </c>
      <c r="Q1" s="6" t="s">
        <v>10</v>
      </c>
      <c r="R1" s="6" t="s">
        <v>3</v>
      </c>
      <c r="S1" s="3" t="s">
        <v>11</v>
      </c>
      <c r="T1" s="3" t="s">
        <v>3</v>
      </c>
      <c r="U1" s="4" t="s">
        <v>12</v>
      </c>
      <c r="V1" s="4" t="s">
        <v>3</v>
      </c>
      <c r="W1" s="8" t="s">
        <v>14</v>
      </c>
      <c r="X1" s="7" t="s">
        <v>13</v>
      </c>
    </row>
    <row r="2" spans="1:46" s="13" customFormat="1" ht="15" x14ac:dyDescent="0.2">
      <c r="A2" s="80" t="s">
        <v>15</v>
      </c>
      <c r="B2" s="82" t="s">
        <v>16</v>
      </c>
      <c r="C2" s="82" t="s">
        <v>7</v>
      </c>
      <c r="D2" s="10" t="s">
        <v>17</v>
      </c>
      <c r="E2" s="82" t="s">
        <v>18</v>
      </c>
      <c r="F2" s="84" t="s">
        <v>19</v>
      </c>
      <c r="G2" s="11" t="s">
        <v>20</v>
      </c>
      <c r="H2" s="12"/>
    </row>
    <row r="3" spans="1:46" s="13" customFormat="1" ht="30.75" thickBot="1" x14ac:dyDescent="0.25">
      <c r="A3" s="81"/>
      <c r="B3" s="83"/>
      <c r="C3" s="83"/>
      <c r="D3" s="14" t="s">
        <v>21</v>
      </c>
      <c r="E3" s="83"/>
      <c r="F3" s="85"/>
      <c r="G3" s="15" t="s">
        <v>22</v>
      </c>
      <c r="H3" s="12"/>
      <c r="K3" s="79" t="s">
        <v>23</v>
      </c>
      <c r="L3" s="79"/>
      <c r="M3" s="79"/>
      <c r="N3" s="16"/>
      <c r="Q3" s="17"/>
      <c r="R3" s="18"/>
      <c r="S3" s="18"/>
      <c r="T3" s="18"/>
    </row>
    <row r="4" spans="1:46" s="13" customFormat="1" ht="30" customHeight="1" thickBot="1" x14ac:dyDescent="0.3">
      <c r="A4" s="19" t="s">
        <v>24</v>
      </c>
      <c r="B4" s="15" t="s">
        <v>25</v>
      </c>
      <c r="C4" s="15" t="s">
        <v>26</v>
      </c>
      <c r="D4" s="15" t="s">
        <v>27</v>
      </c>
      <c r="E4" s="15" t="s">
        <v>28</v>
      </c>
      <c r="F4" s="15" t="s">
        <v>29</v>
      </c>
      <c r="G4" s="15" t="s">
        <v>29</v>
      </c>
      <c r="H4" s="12"/>
      <c r="K4" s="79"/>
      <c r="L4" s="79"/>
      <c r="M4" s="20"/>
      <c r="O4"/>
      <c r="P4"/>
      <c r="Q4"/>
      <c r="R4"/>
      <c r="S4"/>
      <c r="T4"/>
      <c r="U4"/>
      <c r="V4"/>
      <c r="W4"/>
      <c r="X4"/>
      <c r="Y4"/>
    </row>
    <row r="5" spans="1:46" s="13" customFormat="1" ht="30" customHeight="1" x14ac:dyDescent="0.2">
      <c r="A5" s="86" t="s">
        <v>30</v>
      </c>
      <c r="B5" s="89">
        <v>0.09</v>
      </c>
      <c r="C5" s="89">
        <v>0.75</v>
      </c>
      <c r="D5" s="89">
        <v>0.75</v>
      </c>
      <c r="E5" s="21" t="s">
        <v>31</v>
      </c>
      <c r="F5" s="22">
        <v>1</v>
      </c>
      <c r="G5" s="21" t="s">
        <v>32</v>
      </c>
      <c r="H5" s="12"/>
      <c r="K5" s="79"/>
      <c r="L5" s="79"/>
      <c r="M5" s="20"/>
    </row>
    <row r="6" spans="1:46" s="13" customFormat="1" ht="30" x14ac:dyDescent="0.2">
      <c r="A6" s="87"/>
      <c r="B6" s="90"/>
      <c r="C6" s="90"/>
      <c r="D6" s="90"/>
      <c r="E6" s="21" t="s">
        <v>33</v>
      </c>
      <c r="F6" s="21" t="s">
        <v>34</v>
      </c>
      <c r="G6" s="21" t="s">
        <v>35</v>
      </c>
      <c r="H6" s="12"/>
      <c r="K6" s="79"/>
      <c r="L6" s="79"/>
      <c r="M6" s="20"/>
    </row>
    <row r="7" spans="1:46" s="13" customFormat="1" ht="22.5" x14ac:dyDescent="0.2">
      <c r="A7" s="87"/>
      <c r="B7" s="90"/>
      <c r="C7" s="90"/>
      <c r="D7" s="90"/>
      <c r="E7" s="23"/>
      <c r="F7" s="24" t="s">
        <v>36</v>
      </c>
      <c r="G7" s="23"/>
      <c r="H7" s="12"/>
      <c r="K7" s="79"/>
      <c r="L7" s="79"/>
      <c r="M7" s="20"/>
    </row>
    <row r="8" spans="1:46" s="13" customFormat="1" ht="13.5" thickBot="1" x14ac:dyDescent="0.25">
      <c r="A8" s="88"/>
      <c r="B8" s="91"/>
      <c r="C8" s="91"/>
      <c r="D8" s="91"/>
      <c r="E8" s="25"/>
      <c r="F8" s="26" t="s">
        <v>37</v>
      </c>
      <c r="G8" s="25"/>
      <c r="H8" s="12"/>
    </row>
    <row r="9" spans="1:46" s="13" customFormat="1" x14ac:dyDescent="0.2">
      <c r="A9" s="12"/>
      <c r="B9" s="12"/>
      <c r="C9" s="12"/>
      <c r="D9" s="12"/>
      <c r="E9" s="12"/>
      <c r="F9" s="12"/>
      <c r="G9" s="12"/>
      <c r="H9" s="12"/>
    </row>
    <row r="10" spans="1:46" s="13" customFormat="1" x14ac:dyDescent="0.2">
      <c r="B10" s="12"/>
      <c r="C10" s="12"/>
      <c r="D10" s="12"/>
      <c r="E10" s="12"/>
      <c r="F10" s="12"/>
      <c r="G10" s="12"/>
      <c r="H10" s="12"/>
    </row>
    <row r="11" spans="1:46" s="9" customFormat="1" ht="12" customHeight="1" x14ac:dyDescent="0.2">
      <c r="A11" s="1" t="s">
        <v>0</v>
      </c>
      <c r="B11" s="2" t="s">
        <v>1</v>
      </c>
      <c r="C11" s="3" t="s">
        <v>2</v>
      </c>
      <c r="D11" s="3" t="s">
        <v>3</v>
      </c>
      <c r="E11" s="4" t="s">
        <v>4</v>
      </c>
      <c r="F11" s="4" t="s">
        <v>3</v>
      </c>
      <c r="G11" s="3" t="s">
        <v>5</v>
      </c>
      <c r="H11" s="3" t="s">
        <v>3</v>
      </c>
      <c r="I11" s="4" t="s">
        <v>6</v>
      </c>
      <c r="J11" s="4" t="s">
        <v>3</v>
      </c>
      <c r="K11" s="3" t="s">
        <v>7</v>
      </c>
      <c r="L11" s="3" t="s">
        <v>3</v>
      </c>
      <c r="M11" s="4" t="s">
        <v>8</v>
      </c>
      <c r="N11" s="5" t="s">
        <v>3</v>
      </c>
      <c r="O11" s="3" t="s">
        <v>9</v>
      </c>
      <c r="P11" s="3" t="s">
        <v>3</v>
      </c>
      <c r="Q11" s="6" t="s">
        <v>10</v>
      </c>
      <c r="R11" s="6" t="s">
        <v>3</v>
      </c>
      <c r="S11" s="3" t="s">
        <v>11</v>
      </c>
      <c r="T11" s="3" t="s">
        <v>3</v>
      </c>
      <c r="U11" s="4" t="s">
        <v>12</v>
      </c>
      <c r="V11" s="4" t="s">
        <v>3</v>
      </c>
      <c r="W11" s="8" t="s">
        <v>14</v>
      </c>
      <c r="X11" s="7" t="s">
        <v>13</v>
      </c>
      <c r="Z11" s="67"/>
      <c r="AA11" s="67"/>
      <c r="AB11" s="67"/>
      <c r="AC11" s="67"/>
      <c r="AD11" s="67"/>
      <c r="AE11" s="67"/>
      <c r="AF11" s="67"/>
      <c r="AG11" s="67"/>
      <c r="AH11" s="67"/>
      <c r="AI11" s="67"/>
      <c r="AJ11" s="67"/>
      <c r="AK11" s="67"/>
      <c r="AL11" s="67"/>
      <c r="AM11" s="67"/>
      <c r="AN11" s="67"/>
      <c r="AO11" s="67"/>
      <c r="AP11" s="67"/>
      <c r="AQ11" s="67"/>
      <c r="AR11" s="67"/>
      <c r="AS11" s="67"/>
      <c r="AT11" s="67"/>
    </row>
    <row r="12" spans="1:46" s="13" customFormat="1" x14ac:dyDescent="0.2">
      <c r="A12" s="73" t="s">
        <v>65</v>
      </c>
      <c r="B12" s="74" t="s">
        <v>70</v>
      </c>
      <c r="C12" s="27">
        <v>100</v>
      </c>
      <c r="D12" s="28">
        <f>C12*0.09</f>
        <v>9</v>
      </c>
      <c r="E12" s="27">
        <v>20</v>
      </c>
      <c r="F12" s="29">
        <f>E12*0.75</f>
        <v>15</v>
      </c>
      <c r="G12" s="27">
        <v>10</v>
      </c>
      <c r="H12" s="29">
        <f>G12*0.75</f>
        <v>7.5</v>
      </c>
      <c r="I12" s="27">
        <v>23</v>
      </c>
      <c r="J12" s="29">
        <f>I12*0.5</f>
        <v>11.5</v>
      </c>
      <c r="K12" s="27">
        <v>14</v>
      </c>
      <c r="L12" s="29">
        <f>K12*0.75</f>
        <v>10.5</v>
      </c>
      <c r="M12" s="5"/>
      <c r="N12" s="4">
        <f>M12*1</f>
        <v>0</v>
      </c>
      <c r="O12" s="5"/>
      <c r="P12" s="6">
        <f>O12*1.5</f>
        <v>0</v>
      </c>
      <c r="Q12" s="5"/>
      <c r="R12" s="6">
        <f>Q12*2</f>
        <v>0</v>
      </c>
      <c r="S12" s="5"/>
      <c r="T12" s="30">
        <f>S12*1</f>
        <v>0</v>
      </c>
      <c r="U12" s="31"/>
      <c r="V12" s="30">
        <f>U12*1.2</f>
        <v>0</v>
      </c>
      <c r="W12" s="33">
        <f>IF(B12="","",IF(B12="CAL",X12*'Taux horaire'!$H$4,IF(B12="SGT",X12*'Taux horaire'!$H$3,IF(B12="LT",X12*'Taux horaire'!$H$2,X12*'Taux horaire'!$H$5))))</f>
        <v>436.56</v>
      </c>
      <c r="X12" s="32">
        <f>V12+T12+R12+P12+N12+L12+J12+H12+F12+D12</f>
        <v>53.5</v>
      </c>
      <c r="Z12" s="67"/>
      <c r="AA12" s="68"/>
      <c r="AB12" s="67"/>
      <c r="AC12" s="67"/>
      <c r="AD12" s="67"/>
      <c r="AE12" s="67"/>
      <c r="AF12" s="67"/>
      <c r="AG12" s="67"/>
      <c r="AH12" s="67"/>
      <c r="AI12" s="67"/>
      <c r="AJ12" s="67"/>
      <c r="AK12" s="67"/>
      <c r="AL12" s="67"/>
      <c r="AM12" s="67"/>
      <c r="AN12" s="67"/>
      <c r="AO12" s="67"/>
      <c r="AP12" s="67"/>
      <c r="AQ12" s="69"/>
      <c r="AR12" s="69"/>
      <c r="AS12" s="69"/>
      <c r="AT12" s="70"/>
    </row>
    <row r="13" spans="1:46" s="13" customFormat="1" x14ac:dyDescent="0.2">
      <c r="A13" s="75" t="s">
        <v>68</v>
      </c>
      <c r="B13" s="76" t="s">
        <v>71</v>
      </c>
      <c r="C13" s="5">
        <v>20</v>
      </c>
      <c r="D13" s="28">
        <f t="shared" ref="D13:D60" si="0">C13*0.09</f>
        <v>1.7999999999999998</v>
      </c>
      <c r="E13" s="5">
        <v>55</v>
      </c>
      <c r="F13" s="29">
        <f t="shared" ref="F13:F60" si="1">E13*0.75</f>
        <v>41.25</v>
      </c>
      <c r="G13" s="5">
        <v>10</v>
      </c>
      <c r="H13" s="29">
        <f t="shared" ref="H13:H60" si="2">G13*0.75</f>
        <v>7.5</v>
      </c>
      <c r="I13" s="5">
        <v>23</v>
      </c>
      <c r="J13" s="29">
        <f t="shared" ref="J13:J60" si="3">I13*0.5</f>
        <v>11.5</v>
      </c>
      <c r="K13" s="5">
        <v>19</v>
      </c>
      <c r="L13" s="29">
        <f t="shared" ref="L13:L60" si="4">K13*0.75</f>
        <v>14.25</v>
      </c>
      <c r="M13" s="5"/>
      <c r="N13" s="4">
        <f t="shared" ref="N13:N60" si="5">M13*1</f>
        <v>0</v>
      </c>
      <c r="O13" s="5"/>
      <c r="P13" s="6">
        <f t="shared" ref="P13:P60" si="6">O13*1.5</f>
        <v>0</v>
      </c>
      <c r="Q13" s="5"/>
      <c r="R13" s="6">
        <f t="shared" ref="R13:R60" si="7">Q13*2</f>
        <v>0</v>
      </c>
      <c r="S13" s="5"/>
      <c r="T13" s="30">
        <f t="shared" ref="T13:T60" si="8">S13*1</f>
        <v>0</v>
      </c>
      <c r="U13" s="31"/>
      <c r="V13" s="30">
        <f t="shared" ref="V13:V60" si="9">U13*1.2</f>
        <v>0</v>
      </c>
      <c r="W13" s="33">
        <f>IF(B13="","",IF(B13="CAL",X13*'Taux horaire'!$H$4,IF(B13="SGT",X13*'Taux horaire'!$H$3,IF(B13="LT",X13*'Taux horaire'!$H$2,X13*'Taux horaire'!$H$5))))</f>
        <v>702.72300000000007</v>
      </c>
      <c r="X13" s="32">
        <f>V13+T13+R13+P13+N13+L13+J13+H13+F13+D13</f>
        <v>76.3</v>
      </c>
      <c r="Z13" s="67"/>
      <c r="AA13" s="68"/>
      <c r="AB13" s="67"/>
      <c r="AC13" s="67"/>
      <c r="AD13" s="67"/>
      <c r="AE13" s="67"/>
      <c r="AF13" s="67"/>
      <c r="AG13" s="67"/>
      <c r="AH13" s="67"/>
      <c r="AI13" s="67"/>
      <c r="AJ13" s="67"/>
      <c r="AK13" s="67"/>
      <c r="AL13" s="67"/>
      <c r="AM13" s="67"/>
      <c r="AN13" s="67"/>
      <c r="AO13" s="67"/>
      <c r="AP13" s="67"/>
      <c r="AQ13" s="69"/>
      <c r="AR13" s="69"/>
      <c r="AS13" s="69"/>
      <c r="AT13" s="70"/>
    </row>
    <row r="14" spans="1:46" s="13" customFormat="1" ht="15" x14ac:dyDescent="0.2">
      <c r="A14" s="77" t="s">
        <v>69</v>
      </c>
      <c r="B14" s="78" t="s">
        <v>72</v>
      </c>
      <c r="C14" s="5">
        <v>100</v>
      </c>
      <c r="D14" s="28">
        <f t="shared" si="0"/>
        <v>9</v>
      </c>
      <c r="E14" s="5">
        <v>20</v>
      </c>
      <c r="F14" s="29">
        <f t="shared" si="1"/>
        <v>15</v>
      </c>
      <c r="G14" s="5">
        <v>15</v>
      </c>
      <c r="H14" s="29">
        <f t="shared" si="2"/>
        <v>11.25</v>
      </c>
      <c r="I14" s="5">
        <v>25</v>
      </c>
      <c r="J14" s="29">
        <f t="shared" si="3"/>
        <v>12.5</v>
      </c>
      <c r="K14" s="5">
        <v>32</v>
      </c>
      <c r="L14" s="29">
        <f t="shared" si="4"/>
        <v>24</v>
      </c>
      <c r="M14" s="5"/>
      <c r="N14" s="4">
        <f t="shared" si="5"/>
        <v>0</v>
      </c>
      <c r="O14" s="5"/>
      <c r="P14" s="6">
        <f t="shared" si="6"/>
        <v>0</v>
      </c>
      <c r="Q14" s="5"/>
      <c r="R14" s="6">
        <f t="shared" si="7"/>
        <v>0</v>
      </c>
      <c r="S14" s="5"/>
      <c r="T14" s="30">
        <f t="shared" si="8"/>
        <v>0</v>
      </c>
      <c r="U14" s="31"/>
      <c r="V14" s="30">
        <f t="shared" si="9"/>
        <v>0</v>
      </c>
      <c r="W14" s="33">
        <f>IF(B14="","",IF(B14="CAL",X14*'Taux horaire'!$H$4,IF(B14="SGT",X14*'Taux horaire'!$H$3,IF(B14="LT",X14*'Taux horaire'!$H$2,X14*'Taux horaire'!$H$5))))</f>
        <v>820.10249999999996</v>
      </c>
      <c r="X14" s="32">
        <f t="shared" ref="X14:X60" si="10">V14+T14+R14+P14+N14+L14+J14+H14+F14+D14</f>
        <v>71.75</v>
      </c>
      <c r="Z14" s="67"/>
      <c r="AA14" s="68"/>
      <c r="AB14" s="67"/>
      <c r="AC14" s="67"/>
      <c r="AD14" s="67"/>
      <c r="AE14" s="67"/>
      <c r="AF14" s="67"/>
      <c r="AG14" s="67"/>
      <c r="AH14" s="67"/>
      <c r="AI14" s="67"/>
      <c r="AJ14" s="67"/>
      <c r="AK14" s="67"/>
      <c r="AL14" s="67"/>
      <c r="AM14" s="67"/>
      <c r="AN14" s="67"/>
      <c r="AO14" s="67"/>
      <c r="AP14" s="67"/>
      <c r="AQ14" s="69"/>
      <c r="AR14" s="69"/>
      <c r="AS14" s="69"/>
      <c r="AT14" s="70"/>
    </row>
    <row r="15" spans="1:46" s="13" customFormat="1" x14ac:dyDescent="0.2">
      <c r="A15" s="47"/>
      <c r="B15" s="48"/>
      <c r="C15" s="5"/>
      <c r="D15" s="28">
        <f t="shared" si="0"/>
        <v>0</v>
      </c>
      <c r="E15" s="5"/>
      <c r="F15" s="29">
        <f t="shared" si="1"/>
        <v>0</v>
      </c>
      <c r="G15" s="5"/>
      <c r="H15" s="29">
        <f t="shared" si="2"/>
        <v>0</v>
      </c>
      <c r="I15" s="5"/>
      <c r="J15" s="29">
        <f t="shared" si="3"/>
        <v>0</v>
      </c>
      <c r="K15" s="5"/>
      <c r="L15" s="29">
        <f t="shared" si="4"/>
        <v>0</v>
      </c>
      <c r="M15" s="5"/>
      <c r="N15" s="4">
        <f t="shared" si="5"/>
        <v>0</v>
      </c>
      <c r="O15" s="5"/>
      <c r="P15" s="6">
        <f t="shared" si="6"/>
        <v>0</v>
      </c>
      <c r="Q15" s="5"/>
      <c r="R15" s="6">
        <f t="shared" si="7"/>
        <v>0</v>
      </c>
      <c r="S15" s="5"/>
      <c r="T15" s="30">
        <f t="shared" si="8"/>
        <v>0</v>
      </c>
      <c r="U15" s="31"/>
      <c r="V15" s="30">
        <f t="shared" si="9"/>
        <v>0</v>
      </c>
      <c r="W15" s="33" t="str">
        <f>IF(B15="","",IF(B15="CAL",X15*'Taux horaire'!$H$4,IF(B15="SGT",X15*'Taux horaire'!$H$3,IF(B15="LT",X15*'Taux horaire'!$H$2,X15*'Taux horaire'!$H$5))))</f>
        <v/>
      </c>
      <c r="X15" s="32">
        <f t="shared" si="10"/>
        <v>0</v>
      </c>
      <c r="Z15" s="67"/>
      <c r="AA15" s="68"/>
      <c r="AB15" s="67"/>
      <c r="AC15" s="67"/>
      <c r="AD15" s="67"/>
      <c r="AE15" s="67"/>
      <c r="AF15" s="67"/>
      <c r="AG15" s="67"/>
      <c r="AH15" s="67"/>
      <c r="AI15" s="67"/>
      <c r="AJ15" s="67"/>
      <c r="AK15" s="67"/>
      <c r="AL15" s="67"/>
      <c r="AM15" s="67"/>
      <c r="AN15" s="67"/>
      <c r="AO15" s="67"/>
      <c r="AP15" s="67"/>
      <c r="AQ15" s="69"/>
      <c r="AR15" s="69"/>
      <c r="AS15" s="69"/>
      <c r="AT15" s="70"/>
    </row>
    <row r="16" spans="1:46" s="13" customFormat="1" ht="15" x14ac:dyDescent="0.2">
      <c r="A16" s="49"/>
      <c r="B16" s="48"/>
      <c r="C16" s="5"/>
      <c r="D16" s="28">
        <f t="shared" si="0"/>
        <v>0</v>
      </c>
      <c r="E16" s="5"/>
      <c r="F16" s="29">
        <f t="shared" si="1"/>
        <v>0</v>
      </c>
      <c r="G16" s="5"/>
      <c r="H16" s="29">
        <f t="shared" si="2"/>
        <v>0</v>
      </c>
      <c r="I16" s="5"/>
      <c r="J16" s="29">
        <f t="shared" si="3"/>
        <v>0</v>
      </c>
      <c r="K16" s="5"/>
      <c r="L16" s="29">
        <f t="shared" si="4"/>
        <v>0</v>
      </c>
      <c r="M16" s="5"/>
      <c r="N16" s="4">
        <f t="shared" si="5"/>
        <v>0</v>
      </c>
      <c r="O16" s="5"/>
      <c r="P16" s="6">
        <f t="shared" si="6"/>
        <v>0</v>
      </c>
      <c r="Q16" s="5"/>
      <c r="R16" s="6">
        <f t="shared" si="7"/>
        <v>0</v>
      </c>
      <c r="S16" s="5"/>
      <c r="T16" s="30">
        <f t="shared" si="8"/>
        <v>0</v>
      </c>
      <c r="U16" s="31"/>
      <c r="V16" s="30">
        <f t="shared" si="9"/>
        <v>0</v>
      </c>
      <c r="W16" s="33" t="str">
        <f>IF(B16="","",IF(B16="CAL",X16*'Taux horaire'!$H$4,IF(B16="SGT",X16*'Taux horaire'!$H$3,IF(B16="LT",X16*'Taux horaire'!$H$2,X16*'Taux horaire'!$H$5))))</f>
        <v/>
      </c>
      <c r="X16" s="32">
        <f t="shared" si="10"/>
        <v>0</v>
      </c>
      <c r="Z16" s="67"/>
      <c r="AA16" s="68"/>
      <c r="AB16" s="67"/>
      <c r="AC16" s="67"/>
      <c r="AD16" s="67"/>
      <c r="AE16" s="67"/>
      <c r="AF16" s="67"/>
      <c r="AG16" s="67"/>
      <c r="AH16" s="67"/>
      <c r="AI16" s="67"/>
      <c r="AJ16" s="67"/>
      <c r="AK16" s="67"/>
      <c r="AL16" s="67"/>
      <c r="AM16" s="67"/>
      <c r="AN16" s="67"/>
      <c r="AO16" s="67"/>
      <c r="AP16" s="67"/>
      <c r="AQ16" s="69"/>
      <c r="AR16" s="69"/>
      <c r="AS16" s="69"/>
      <c r="AT16" s="70"/>
    </row>
    <row r="17" spans="1:46" s="13" customFormat="1" x14ac:dyDescent="0.2">
      <c r="A17" s="47"/>
      <c r="B17" s="48"/>
      <c r="C17" s="5"/>
      <c r="D17" s="28">
        <f t="shared" si="0"/>
        <v>0</v>
      </c>
      <c r="E17" s="5"/>
      <c r="F17" s="29">
        <f t="shared" si="1"/>
        <v>0</v>
      </c>
      <c r="G17" s="5"/>
      <c r="H17" s="29">
        <f t="shared" si="2"/>
        <v>0</v>
      </c>
      <c r="I17" s="5"/>
      <c r="J17" s="29">
        <f t="shared" si="3"/>
        <v>0</v>
      </c>
      <c r="K17" s="5"/>
      <c r="L17" s="29">
        <f t="shared" si="4"/>
        <v>0</v>
      </c>
      <c r="M17" s="5"/>
      <c r="N17" s="4">
        <f t="shared" si="5"/>
        <v>0</v>
      </c>
      <c r="O17" s="5"/>
      <c r="P17" s="6">
        <f t="shared" si="6"/>
        <v>0</v>
      </c>
      <c r="Q17" s="5"/>
      <c r="R17" s="6">
        <f t="shared" si="7"/>
        <v>0</v>
      </c>
      <c r="S17" s="5"/>
      <c r="T17" s="30">
        <f t="shared" si="8"/>
        <v>0</v>
      </c>
      <c r="U17" s="31"/>
      <c r="V17" s="30">
        <f t="shared" si="9"/>
        <v>0</v>
      </c>
      <c r="W17" s="33" t="str">
        <f>IF(B17="","",IF(B17="CAL",X17*'Taux horaire'!$H$4,IF(B17="SGT",X17*'Taux horaire'!$H$3,IF(B17="LT",X17*'Taux horaire'!$H$2,X17*'Taux horaire'!$H$5))))</f>
        <v/>
      </c>
      <c r="X17" s="32">
        <f t="shared" si="10"/>
        <v>0</v>
      </c>
      <c r="Z17" s="67"/>
      <c r="AA17" s="68"/>
      <c r="AB17" s="67"/>
      <c r="AC17" s="67"/>
      <c r="AD17" s="67"/>
      <c r="AE17" s="67"/>
      <c r="AF17" s="67"/>
      <c r="AG17" s="67"/>
      <c r="AH17" s="67"/>
      <c r="AI17" s="67"/>
      <c r="AJ17" s="67"/>
      <c r="AK17" s="67"/>
      <c r="AL17" s="67"/>
      <c r="AM17" s="67"/>
      <c r="AN17" s="67"/>
      <c r="AO17" s="67"/>
      <c r="AP17" s="67"/>
      <c r="AQ17" s="69"/>
      <c r="AR17" s="69"/>
      <c r="AS17" s="69"/>
      <c r="AT17" s="70"/>
    </row>
    <row r="18" spans="1:46" s="13" customFormat="1" ht="15" x14ac:dyDescent="0.2">
      <c r="A18" s="49"/>
      <c r="B18" s="48"/>
      <c r="C18" s="5"/>
      <c r="D18" s="28">
        <f t="shared" si="0"/>
        <v>0</v>
      </c>
      <c r="E18" s="5"/>
      <c r="F18" s="29">
        <f t="shared" si="1"/>
        <v>0</v>
      </c>
      <c r="G18" s="5"/>
      <c r="H18" s="29">
        <f t="shared" si="2"/>
        <v>0</v>
      </c>
      <c r="I18" s="5"/>
      <c r="J18" s="29">
        <f t="shared" si="3"/>
        <v>0</v>
      </c>
      <c r="K18" s="5"/>
      <c r="L18" s="29">
        <f t="shared" si="4"/>
        <v>0</v>
      </c>
      <c r="M18" s="5"/>
      <c r="N18" s="4">
        <f t="shared" si="5"/>
        <v>0</v>
      </c>
      <c r="O18" s="5"/>
      <c r="P18" s="6">
        <f t="shared" si="6"/>
        <v>0</v>
      </c>
      <c r="Q18" s="5"/>
      <c r="R18" s="6">
        <f t="shared" si="7"/>
        <v>0</v>
      </c>
      <c r="S18" s="5"/>
      <c r="T18" s="30">
        <f t="shared" si="8"/>
        <v>0</v>
      </c>
      <c r="U18" s="31"/>
      <c r="V18" s="30">
        <f t="shared" si="9"/>
        <v>0</v>
      </c>
      <c r="W18" s="33" t="str">
        <f>IF(B18="","",IF(B18="CAL",X18*'Taux horaire'!$H$4,IF(B18="SGT",X18*'Taux horaire'!$H$3,IF(B18="LT",X18*'Taux horaire'!$H$2,X18*'Taux horaire'!$H$5))))</f>
        <v/>
      </c>
      <c r="X18" s="32">
        <f t="shared" si="10"/>
        <v>0</v>
      </c>
      <c r="Z18" s="67"/>
      <c r="AA18" s="68"/>
      <c r="AB18" s="67"/>
      <c r="AC18" s="67"/>
      <c r="AD18" s="67"/>
      <c r="AE18" s="67"/>
      <c r="AF18" s="67"/>
      <c r="AG18" s="67"/>
      <c r="AH18" s="67"/>
      <c r="AI18" s="67"/>
      <c r="AJ18" s="67"/>
      <c r="AK18" s="67"/>
      <c r="AL18" s="67"/>
      <c r="AM18" s="67"/>
      <c r="AN18" s="67"/>
      <c r="AO18" s="67"/>
      <c r="AP18" s="67"/>
      <c r="AQ18" s="69"/>
      <c r="AR18" s="69"/>
      <c r="AS18" s="69"/>
      <c r="AT18" s="70"/>
    </row>
    <row r="19" spans="1:46" s="13" customFormat="1" x14ac:dyDescent="0.2">
      <c r="A19" s="47"/>
      <c r="B19" s="48"/>
      <c r="C19" s="5"/>
      <c r="D19" s="28">
        <f t="shared" si="0"/>
        <v>0</v>
      </c>
      <c r="E19" s="5"/>
      <c r="F19" s="29">
        <f t="shared" si="1"/>
        <v>0</v>
      </c>
      <c r="G19" s="5"/>
      <c r="H19" s="29">
        <f t="shared" si="2"/>
        <v>0</v>
      </c>
      <c r="I19" s="5"/>
      <c r="J19" s="29">
        <f t="shared" si="3"/>
        <v>0</v>
      </c>
      <c r="K19" s="5"/>
      <c r="L19" s="29">
        <f t="shared" si="4"/>
        <v>0</v>
      </c>
      <c r="M19" s="5"/>
      <c r="N19" s="4">
        <f t="shared" si="5"/>
        <v>0</v>
      </c>
      <c r="O19" s="5"/>
      <c r="P19" s="6">
        <f t="shared" si="6"/>
        <v>0</v>
      </c>
      <c r="Q19" s="5"/>
      <c r="R19" s="6">
        <f t="shared" si="7"/>
        <v>0</v>
      </c>
      <c r="S19" s="5"/>
      <c r="T19" s="30">
        <f t="shared" si="8"/>
        <v>0</v>
      </c>
      <c r="U19" s="31"/>
      <c r="V19" s="30">
        <f t="shared" si="9"/>
        <v>0</v>
      </c>
      <c r="W19" s="33" t="str">
        <f>IF(B19="","",IF(B19="CAL",X19*'Taux horaire'!$H$4,IF(B19="SGT",X19*'Taux horaire'!$H$3,IF(B19="LT",X19*'Taux horaire'!$H$2,X19*'Taux horaire'!$H$5))))</f>
        <v/>
      </c>
      <c r="X19" s="32">
        <f t="shared" si="10"/>
        <v>0</v>
      </c>
      <c r="Z19" s="67"/>
      <c r="AA19" s="68"/>
      <c r="AB19" s="67"/>
      <c r="AC19" s="67"/>
      <c r="AD19" s="67"/>
      <c r="AE19" s="67"/>
      <c r="AF19" s="67"/>
      <c r="AG19" s="67"/>
      <c r="AH19" s="67"/>
      <c r="AI19" s="67"/>
      <c r="AJ19" s="67"/>
      <c r="AK19" s="67"/>
      <c r="AL19" s="67"/>
      <c r="AM19" s="67"/>
      <c r="AN19" s="67"/>
      <c r="AO19" s="67"/>
      <c r="AP19" s="67"/>
      <c r="AQ19" s="69"/>
      <c r="AR19" s="69"/>
      <c r="AS19" s="69"/>
      <c r="AT19" s="70"/>
    </row>
    <row r="20" spans="1:46" s="13" customFormat="1" x14ac:dyDescent="0.2">
      <c r="A20" s="47"/>
      <c r="B20" s="48"/>
      <c r="C20" s="5"/>
      <c r="D20" s="28">
        <f t="shared" si="0"/>
        <v>0</v>
      </c>
      <c r="E20" s="5"/>
      <c r="F20" s="29">
        <f t="shared" si="1"/>
        <v>0</v>
      </c>
      <c r="G20" s="5"/>
      <c r="H20" s="29">
        <f t="shared" si="2"/>
        <v>0</v>
      </c>
      <c r="I20" s="5"/>
      <c r="J20" s="29">
        <f t="shared" si="3"/>
        <v>0</v>
      </c>
      <c r="K20" s="5"/>
      <c r="L20" s="29">
        <f t="shared" si="4"/>
        <v>0</v>
      </c>
      <c r="M20" s="5"/>
      <c r="N20" s="4">
        <f t="shared" si="5"/>
        <v>0</v>
      </c>
      <c r="O20" s="5"/>
      <c r="P20" s="6">
        <f t="shared" si="6"/>
        <v>0</v>
      </c>
      <c r="Q20" s="5"/>
      <c r="R20" s="6">
        <f t="shared" si="7"/>
        <v>0</v>
      </c>
      <c r="S20" s="5"/>
      <c r="T20" s="30">
        <f t="shared" si="8"/>
        <v>0</v>
      </c>
      <c r="U20" s="31"/>
      <c r="V20" s="30">
        <f t="shared" si="9"/>
        <v>0</v>
      </c>
      <c r="W20" s="33" t="str">
        <f>IF(B20="","",IF(B20="CAL",X20*'Taux horaire'!$H$4,IF(B20="SGT",X20*'Taux horaire'!$H$3,IF(B20="LT",X20*'Taux horaire'!$H$2,X20*'Taux horaire'!$H$5))))</f>
        <v/>
      </c>
      <c r="X20" s="32">
        <f t="shared" si="10"/>
        <v>0</v>
      </c>
      <c r="Z20" s="67"/>
      <c r="AA20" s="68"/>
      <c r="AB20" s="67"/>
      <c r="AC20" s="67"/>
      <c r="AD20" s="67"/>
      <c r="AE20" s="67"/>
      <c r="AF20" s="67"/>
      <c r="AG20" s="67"/>
      <c r="AH20" s="67"/>
      <c r="AI20" s="67"/>
      <c r="AJ20" s="67"/>
      <c r="AK20" s="67"/>
      <c r="AL20" s="67"/>
      <c r="AM20" s="67"/>
      <c r="AN20" s="67"/>
      <c r="AO20" s="67"/>
      <c r="AP20" s="67"/>
      <c r="AQ20" s="69"/>
      <c r="AR20" s="69"/>
      <c r="AS20" s="69"/>
      <c r="AT20" s="70"/>
    </row>
    <row r="21" spans="1:46" s="13" customFormat="1" x14ac:dyDescent="0.2">
      <c r="A21" s="47"/>
      <c r="B21" s="48"/>
      <c r="C21" s="5"/>
      <c r="D21" s="28">
        <f t="shared" si="0"/>
        <v>0</v>
      </c>
      <c r="E21" s="5"/>
      <c r="F21" s="29">
        <f t="shared" si="1"/>
        <v>0</v>
      </c>
      <c r="G21" s="5"/>
      <c r="H21" s="29">
        <f t="shared" si="2"/>
        <v>0</v>
      </c>
      <c r="I21" s="5"/>
      <c r="J21" s="29">
        <f t="shared" si="3"/>
        <v>0</v>
      </c>
      <c r="K21" s="5"/>
      <c r="L21" s="29">
        <f t="shared" si="4"/>
        <v>0</v>
      </c>
      <c r="M21" s="5"/>
      <c r="N21" s="4">
        <f t="shared" si="5"/>
        <v>0</v>
      </c>
      <c r="O21" s="5"/>
      <c r="P21" s="6">
        <f t="shared" si="6"/>
        <v>0</v>
      </c>
      <c r="Q21" s="5"/>
      <c r="R21" s="6">
        <f t="shared" si="7"/>
        <v>0</v>
      </c>
      <c r="S21" s="5"/>
      <c r="T21" s="30">
        <f t="shared" si="8"/>
        <v>0</v>
      </c>
      <c r="U21" s="31"/>
      <c r="V21" s="30">
        <f t="shared" si="9"/>
        <v>0</v>
      </c>
      <c r="W21" s="33" t="str">
        <f>IF(B21="","",IF(B21="CAL",X21*'Taux horaire'!$H$4,IF(B21="SGT",X21*'Taux horaire'!$H$3,IF(B21="LT",X21*'Taux horaire'!$H$2,X21*'Taux horaire'!$H$5))))</f>
        <v/>
      </c>
      <c r="X21" s="32">
        <f t="shared" si="10"/>
        <v>0</v>
      </c>
      <c r="Z21" s="67"/>
      <c r="AA21" s="68"/>
      <c r="AB21" s="67"/>
      <c r="AC21" s="67"/>
      <c r="AD21" s="67"/>
      <c r="AE21" s="67"/>
      <c r="AF21" s="67"/>
      <c r="AG21" s="67"/>
      <c r="AH21" s="67"/>
      <c r="AI21" s="67"/>
      <c r="AJ21" s="67"/>
      <c r="AK21" s="67"/>
      <c r="AL21" s="67"/>
      <c r="AM21" s="67"/>
      <c r="AN21" s="67"/>
      <c r="AO21" s="67"/>
      <c r="AP21" s="67"/>
      <c r="AQ21" s="69"/>
      <c r="AR21" s="69"/>
      <c r="AS21" s="69"/>
      <c r="AT21" s="70"/>
    </row>
    <row r="22" spans="1:46" s="13" customFormat="1" x14ac:dyDescent="0.2">
      <c r="A22" s="47"/>
      <c r="B22" s="48"/>
      <c r="C22" s="5"/>
      <c r="D22" s="28">
        <f t="shared" si="0"/>
        <v>0</v>
      </c>
      <c r="E22" s="5"/>
      <c r="F22" s="29">
        <f t="shared" si="1"/>
        <v>0</v>
      </c>
      <c r="G22" s="5"/>
      <c r="H22" s="29">
        <f t="shared" si="2"/>
        <v>0</v>
      </c>
      <c r="I22" s="5"/>
      <c r="J22" s="29">
        <f t="shared" si="3"/>
        <v>0</v>
      </c>
      <c r="K22" s="5"/>
      <c r="L22" s="29">
        <f t="shared" si="4"/>
        <v>0</v>
      </c>
      <c r="M22" s="5"/>
      <c r="N22" s="4">
        <f t="shared" si="5"/>
        <v>0</v>
      </c>
      <c r="O22" s="5"/>
      <c r="P22" s="6">
        <f t="shared" si="6"/>
        <v>0</v>
      </c>
      <c r="Q22" s="5"/>
      <c r="R22" s="6">
        <f t="shared" si="7"/>
        <v>0</v>
      </c>
      <c r="S22" s="5"/>
      <c r="T22" s="30">
        <f t="shared" si="8"/>
        <v>0</v>
      </c>
      <c r="U22" s="31"/>
      <c r="V22" s="30">
        <f t="shared" si="9"/>
        <v>0</v>
      </c>
      <c r="W22" s="33" t="str">
        <f>IF(B22="","",IF(B22="CAL",X22*'Taux horaire'!$H$4,IF(B22="SGT",X22*'Taux horaire'!$H$3,IF(B22="LT",X22*'Taux horaire'!$H$2,X22*'Taux horaire'!$H$5))))</f>
        <v/>
      </c>
      <c r="X22" s="32">
        <f t="shared" si="10"/>
        <v>0</v>
      </c>
      <c r="Z22" s="67"/>
      <c r="AA22" s="68"/>
      <c r="AB22" s="67"/>
      <c r="AC22" s="67"/>
      <c r="AD22" s="67"/>
      <c r="AE22" s="67"/>
      <c r="AF22" s="67"/>
      <c r="AG22" s="67"/>
      <c r="AH22" s="67"/>
      <c r="AI22" s="67"/>
      <c r="AJ22" s="67"/>
      <c r="AK22" s="67"/>
      <c r="AL22" s="67"/>
      <c r="AM22" s="67"/>
      <c r="AN22" s="67"/>
      <c r="AO22" s="67"/>
      <c r="AP22" s="67"/>
      <c r="AQ22" s="69"/>
      <c r="AR22" s="69"/>
      <c r="AS22" s="69"/>
      <c r="AT22" s="70"/>
    </row>
    <row r="23" spans="1:46" s="13" customFormat="1" x14ac:dyDescent="0.2">
      <c r="A23" s="47"/>
      <c r="B23" s="48"/>
      <c r="C23" s="5"/>
      <c r="D23" s="28">
        <f t="shared" si="0"/>
        <v>0</v>
      </c>
      <c r="E23" s="5"/>
      <c r="F23" s="29">
        <f t="shared" si="1"/>
        <v>0</v>
      </c>
      <c r="G23" s="5"/>
      <c r="H23" s="29">
        <f t="shared" si="2"/>
        <v>0</v>
      </c>
      <c r="I23" s="5"/>
      <c r="J23" s="29">
        <f t="shared" si="3"/>
        <v>0</v>
      </c>
      <c r="K23" s="5"/>
      <c r="L23" s="29">
        <f t="shared" si="4"/>
        <v>0</v>
      </c>
      <c r="M23" s="5"/>
      <c r="N23" s="4">
        <f t="shared" si="5"/>
        <v>0</v>
      </c>
      <c r="O23" s="5"/>
      <c r="P23" s="6">
        <f t="shared" si="6"/>
        <v>0</v>
      </c>
      <c r="Q23" s="5"/>
      <c r="R23" s="6">
        <f t="shared" si="7"/>
        <v>0</v>
      </c>
      <c r="S23" s="5"/>
      <c r="T23" s="30">
        <f t="shared" si="8"/>
        <v>0</v>
      </c>
      <c r="U23" s="31"/>
      <c r="V23" s="30">
        <f t="shared" si="9"/>
        <v>0</v>
      </c>
      <c r="W23" s="33" t="str">
        <f>IF(B23="","",IF(B23="CAL",X23*'Taux horaire'!$H$4,IF(B23="SGT",X23*'Taux horaire'!$H$3,IF(B23="LT",X23*'Taux horaire'!$H$2,X23*'Taux horaire'!$H$5))))</f>
        <v/>
      </c>
      <c r="X23" s="32">
        <f t="shared" si="10"/>
        <v>0</v>
      </c>
      <c r="Z23" s="67"/>
      <c r="AA23" s="68"/>
      <c r="AB23" s="67"/>
      <c r="AC23" s="67"/>
      <c r="AD23" s="67"/>
      <c r="AE23" s="67"/>
      <c r="AF23" s="67"/>
      <c r="AG23" s="67"/>
      <c r="AH23" s="67"/>
      <c r="AI23" s="67"/>
      <c r="AJ23" s="67"/>
      <c r="AK23" s="67"/>
      <c r="AL23" s="67"/>
      <c r="AM23" s="67"/>
      <c r="AN23" s="67"/>
      <c r="AO23" s="67"/>
      <c r="AP23" s="67"/>
      <c r="AQ23" s="69"/>
      <c r="AR23" s="69"/>
      <c r="AS23" s="69"/>
      <c r="AT23" s="70"/>
    </row>
    <row r="24" spans="1:46" s="13" customFormat="1" x14ac:dyDescent="0.2">
      <c r="A24" s="47"/>
      <c r="B24" s="48"/>
      <c r="C24" s="5"/>
      <c r="D24" s="28">
        <f t="shared" si="0"/>
        <v>0</v>
      </c>
      <c r="E24" s="5"/>
      <c r="F24" s="29">
        <f t="shared" si="1"/>
        <v>0</v>
      </c>
      <c r="G24" s="5"/>
      <c r="H24" s="29">
        <f t="shared" si="2"/>
        <v>0</v>
      </c>
      <c r="I24" s="5"/>
      <c r="J24" s="29">
        <f t="shared" si="3"/>
        <v>0</v>
      </c>
      <c r="K24" s="5"/>
      <c r="L24" s="29">
        <f t="shared" si="4"/>
        <v>0</v>
      </c>
      <c r="M24" s="5"/>
      <c r="N24" s="4">
        <f t="shared" si="5"/>
        <v>0</v>
      </c>
      <c r="O24" s="5"/>
      <c r="P24" s="6">
        <f t="shared" si="6"/>
        <v>0</v>
      </c>
      <c r="Q24" s="5"/>
      <c r="R24" s="6">
        <f t="shared" si="7"/>
        <v>0</v>
      </c>
      <c r="S24" s="5"/>
      <c r="T24" s="30">
        <f t="shared" si="8"/>
        <v>0</v>
      </c>
      <c r="U24" s="31"/>
      <c r="V24" s="30">
        <f t="shared" si="9"/>
        <v>0</v>
      </c>
      <c r="W24" s="33" t="str">
        <f>IF(B24="","",IF(B24="CAL",X24*'Taux horaire'!$H$4,IF(B24="SGT",X24*'Taux horaire'!$H$3,IF(B24="LT",X24*'Taux horaire'!$H$2,X24*'Taux horaire'!$H$5))))</f>
        <v/>
      </c>
      <c r="X24" s="32">
        <f t="shared" si="10"/>
        <v>0</v>
      </c>
      <c r="Z24" s="67"/>
      <c r="AA24" s="68"/>
      <c r="AB24" s="67"/>
      <c r="AC24" s="67"/>
      <c r="AD24" s="67"/>
      <c r="AE24" s="67"/>
      <c r="AF24" s="67"/>
      <c r="AG24" s="67"/>
      <c r="AH24" s="67"/>
      <c r="AI24" s="67"/>
      <c r="AJ24" s="67"/>
      <c r="AK24" s="67"/>
      <c r="AL24" s="67"/>
      <c r="AM24" s="67"/>
      <c r="AN24" s="67"/>
      <c r="AO24" s="67"/>
      <c r="AP24" s="67"/>
      <c r="AQ24" s="69"/>
      <c r="AR24" s="69"/>
      <c r="AS24" s="69"/>
      <c r="AT24" s="70"/>
    </row>
    <row r="25" spans="1:46" s="13" customFormat="1" x14ac:dyDescent="0.2">
      <c r="A25" s="47"/>
      <c r="B25" s="48"/>
      <c r="C25" s="5"/>
      <c r="D25" s="28">
        <f t="shared" si="0"/>
        <v>0</v>
      </c>
      <c r="E25" s="5"/>
      <c r="F25" s="29">
        <f t="shared" si="1"/>
        <v>0</v>
      </c>
      <c r="G25" s="5"/>
      <c r="H25" s="29">
        <f t="shared" si="2"/>
        <v>0</v>
      </c>
      <c r="I25" s="5"/>
      <c r="J25" s="29">
        <f t="shared" si="3"/>
        <v>0</v>
      </c>
      <c r="K25" s="5"/>
      <c r="L25" s="29">
        <f t="shared" si="4"/>
        <v>0</v>
      </c>
      <c r="M25" s="5"/>
      <c r="N25" s="4">
        <f t="shared" si="5"/>
        <v>0</v>
      </c>
      <c r="O25" s="5"/>
      <c r="P25" s="6">
        <f t="shared" si="6"/>
        <v>0</v>
      </c>
      <c r="Q25" s="5"/>
      <c r="R25" s="6">
        <f t="shared" si="7"/>
        <v>0</v>
      </c>
      <c r="S25" s="5"/>
      <c r="T25" s="30">
        <f t="shared" si="8"/>
        <v>0</v>
      </c>
      <c r="U25" s="31"/>
      <c r="V25" s="30">
        <f t="shared" si="9"/>
        <v>0</v>
      </c>
      <c r="W25" s="33" t="str">
        <f>IF(B25="","",IF(B25="CAL",X25*'Taux horaire'!$H$4,IF(B25="SGT",X25*'Taux horaire'!$H$3,IF(B25="LT",X25*'Taux horaire'!$H$2,X25*'Taux horaire'!$H$5))))</f>
        <v/>
      </c>
      <c r="X25" s="32">
        <f t="shared" si="10"/>
        <v>0</v>
      </c>
      <c r="Z25" s="67"/>
      <c r="AA25" s="68"/>
      <c r="AB25" s="67"/>
      <c r="AC25" s="67"/>
      <c r="AD25" s="67"/>
      <c r="AE25" s="67"/>
      <c r="AF25" s="67"/>
      <c r="AG25" s="67"/>
      <c r="AH25" s="67"/>
      <c r="AI25" s="67"/>
      <c r="AJ25" s="67"/>
      <c r="AK25" s="67"/>
      <c r="AL25" s="67"/>
      <c r="AM25" s="67"/>
      <c r="AN25" s="67"/>
      <c r="AO25" s="67"/>
      <c r="AP25" s="67"/>
      <c r="AQ25" s="69"/>
      <c r="AR25" s="69"/>
      <c r="AS25" s="69"/>
      <c r="AT25" s="70"/>
    </row>
    <row r="26" spans="1:46" s="13" customFormat="1" x14ac:dyDescent="0.2">
      <c r="A26" s="47"/>
      <c r="B26" s="48"/>
      <c r="C26" s="5"/>
      <c r="D26" s="28">
        <f t="shared" si="0"/>
        <v>0</v>
      </c>
      <c r="E26" s="5"/>
      <c r="F26" s="29">
        <f t="shared" si="1"/>
        <v>0</v>
      </c>
      <c r="G26" s="5"/>
      <c r="H26" s="29">
        <f t="shared" si="2"/>
        <v>0</v>
      </c>
      <c r="I26" s="5"/>
      <c r="J26" s="29">
        <f t="shared" si="3"/>
        <v>0</v>
      </c>
      <c r="K26" s="5"/>
      <c r="L26" s="29">
        <f t="shared" si="4"/>
        <v>0</v>
      </c>
      <c r="M26" s="5"/>
      <c r="N26" s="4">
        <f t="shared" si="5"/>
        <v>0</v>
      </c>
      <c r="O26" s="5"/>
      <c r="P26" s="6">
        <f t="shared" si="6"/>
        <v>0</v>
      </c>
      <c r="Q26" s="5"/>
      <c r="R26" s="6">
        <f t="shared" si="7"/>
        <v>0</v>
      </c>
      <c r="S26" s="5"/>
      <c r="T26" s="30">
        <f t="shared" si="8"/>
        <v>0</v>
      </c>
      <c r="U26" s="31"/>
      <c r="V26" s="30">
        <f t="shared" si="9"/>
        <v>0</v>
      </c>
      <c r="W26" s="33" t="str">
        <f>IF(B26="","",IF(B26="CAL",X26*'Taux horaire'!$H$4,IF(B26="SGT",X26*'Taux horaire'!$H$3,IF(B26="LT",X26*'Taux horaire'!$H$2,X26*'Taux horaire'!$H$5))))</f>
        <v/>
      </c>
      <c r="X26" s="32">
        <f t="shared" si="10"/>
        <v>0</v>
      </c>
      <c r="Z26" s="67"/>
      <c r="AA26" s="68"/>
      <c r="AB26" s="67"/>
      <c r="AC26" s="67"/>
      <c r="AD26" s="67"/>
      <c r="AE26" s="67"/>
      <c r="AF26" s="67"/>
      <c r="AG26" s="67"/>
      <c r="AH26" s="67"/>
      <c r="AI26" s="67"/>
      <c r="AJ26" s="67"/>
      <c r="AK26" s="67"/>
      <c r="AL26" s="67"/>
      <c r="AM26" s="67"/>
      <c r="AN26" s="67"/>
      <c r="AO26" s="67"/>
      <c r="AP26" s="67"/>
      <c r="AQ26" s="69"/>
      <c r="AR26" s="69"/>
      <c r="AS26" s="69"/>
      <c r="AT26" s="70"/>
    </row>
    <row r="27" spans="1:46" s="13" customFormat="1" x14ac:dyDescent="0.2">
      <c r="A27" s="47"/>
      <c r="B27" s="48"/>
      <c r="C27" s="5"/>
      <c r="D27" s="28">
        <f t="shared" si="0"/>
        <v>0</v>
      </c>
      <c r="E27" s="5"/>
      <c r="F27" s="29">
        <f t="shared" si="1"/>
        <v>0</v>
      </c>
      <c r="G27" s="5"/>
      <c r="H27" s="29">
        <f t="shared" si="2"/>
        <v>0</v>
      </c>
      <c r="I27" s="5"/>
      <c r="J27" s="29">
        <f t="shared" si="3"/>
        <v>0</v>
      </c>
      <c r="K27" s="5"/>
      <c r="L27" s="29">
        <f t="shared" si="4"/>
        <v>0</v>
      </c>
      <c r="M27" s="5"/>
      <c r="N27" s="4">
        <f t="shared" si="5"/>
        <v>0</v>
      </c>
      <c r="O27" s="5"/>
      <c r="P27" s="6">
        <f t="shared" si="6"/>
        <v>0</v>
      </c>
      <c r="Q27" s="5"/>
      <c r="R27" s="6">
        <f t="shared" si="7"/>
        <v>0</v>
      </c>
      <c r="S27" s="5"/>
      <c r="T27" s="30">
        <f t="shared" si="8"/>
        <v>0</v>
      </c>
      <c r="U27" s="31"/>
      <c r="V27" s="30">
        <f t="shared" si="9"/>
        <v>0</v>
      </c>
      <c r="W27" s="33" t="str">
        <f>IF(B27="","",IF(B27="CAL",X27*'Taux horaire'!$H$4,IF(B27="SGT",X27*'Taux horaire'!$H$3,IF(B27="LT",X27*'Taux horaire'!$H$2,X27*'Taux horaire'!$H$5))))</f>
        <v/>
      </c>
      <c r="X27" s="32">
        <f t="shared" si="10"/>
        <v>0</v>
      </c>
      <c r="Z27" s="67"/>
      <c r="AA27" s="68"/>
      <c r="AB27" s="67"/>
      <c r="AC27" s="67"/>
      <c r="AD27" s="67"/>
      <c r="AE27" s="67"/>
      <c r="AF27" s="67"/>
      <c r="AG27" s="67"/>
      <c r="AH27" s="67"/>
      <c r="AI27" s="67"/>
      <c r="AJ27" s="67"/>
      <c r="AK27" s="67"/>
      <c r="AL27" s="67"/>
      <c r="AM27" s="67"/>
      <c r="AN27" s="67"/>
      <c r="AO27" s="67"/>
      <c r="AP27" s="67"/>
      <c r="AQ27" s="69"/>
      <c r="AR27" s="69"/>
      <c r="AS27" s="69"/>
      <c r="AT27" s="70"/>
    </row>
    <row r="28" spans="1:46" s="13" customFormat="1" x14ac:dyDescent="0.2">
      <c r="A28" s="47"/>
      <c r="B28" s="48"/>
      <c r="C28" s="5"/>
      <c r="D28" s="28">
        <f t="shared" si="0"/>
        <v>0</v>
      </c>
      <c r="E28" s="5"/>
      <c r="F28" s="29">
        <f t="shared" si="1"/>
        <v>0</v>
      </c>
      <c r="G28" s="5"/>
      <c r="H28" s="29">
        <f t="shared" si="2"/>
        <v>0</v>
      </c>
      <c r="I28" s="5"/>
      <c r="J28" s="29">
        <f t="shared" si="3"/>
        <v>0</v>
      </c>
      <c r="K28" s="5"/>
      <c r="L28" s="29">
        <f t="shared" si="4"/>
        <v>0</v>
      </c>
      <c r="M28" s="5"/>
      <c r="N28" s="4">
        <f t="shared" si="5"/>
        <v>0</v>
      </c>
      <c r="O28" s="5"/>
      <c r="P28" s="6">
        <f t="shared" si="6"/>
        <v>0</v>
      </c>
      <c r="Q28" s="5"/>
      <c r="R28" s="6">
        <f t="shared" si="7"/>
        <v>0</v>
      </c>
      <c r="S28" s="5"/>
      <c r="T28" s="30">
        <f t="shared" si="8"/>
        <v>0</v>
      </c>
      <c r="U28" s="31"/>
      <c r="V28" s="30">
        <f t="shared" si="9"/>
        <v>0</v>
      </c>
      <c r="W28" s="33" t="str">
        <f>IF(B28="","",IF(B28="CAL",X28*'Taux horaire'!$H$4,IF(B28="SGT",X28*'Taux horaire'!$H$3,IF(B28="LT",X28*'Taux horaire'!$H$2,X28*'Taux horaire'!$H$5))))</f>
        <v/>
      </c>
      <c r="X28" s="32">
        <f t="shared" si="10"/>
        <v>0</v>
      </c>
      <c r="Z28" s="67"/>
      <c r="AA28" s="68"/>
      <c r="AB28" s="67"/>
      <c r="AC28" s="67"/>
      <c r="AD28" s="67"/>
      <c r="AE28" s="67"/>
      <c r="AF28" s="67"/>
      <c r="AG28" s="67"/>
      <c r="AH28" s="67"/>
      <c r="AI28" s="67"/>
      <c r="AJ28" s="67"/>
      <c r="AK28" s="67"/>
      <c r="AL28" s="67"/>
      <c r="AM28" s="67"/>
      <c r="AN28" s="67"/>
      <c r="AO28" s="67"/>
      <c r="AP28" s="67"/>
      <c r="AQ28" s="69"/>
      <c r="AR28" s="69"/>
      <c r="AS28" s="69"/>
      <c r="AT28" s="70"/>
    </row>
    <row r="29" spans="1:46" s="13" customFormat="1" ht="15" x14ac:dyDescent="0.2">
      <c r="A29" s="49"/>
      <c r="B29" s="48"/>
      <c r="C29" s="5"/>
      <c r="D29" s="28">
        <f t="shared" si="0"/>
        <v>0</v>
      </c>
      <c r="E29" s="5"/>
      <c r="F29" s="29">
        <f t="shared" si="1"/>
        <v>0</v>
      </c>
      <c r="G29" s="5"/>
      <c r="H29" s="29">
        <f t="shared" si="2"/>
        <v>0</v>
      </c>
      <c r="I29" s="5"/>
      <c r="J29" s="29">
        <f t="shared" si="3"/>
        <v>0</v>
      </c>
      <c r="K29" s="5"/>
      <c r="L29" s="29">
        <f t="shared" si="4"/>
        <v>0</v>
      </c>
      <c r="M29" s="5"/>
      <c r="N29" s="4">
        <f t="shared" si="5"/>
        <v>0</v>
      </c>
      <c r="O29" s="5"/>
      <c r="P29" s="6">
        <f t="shared" si="6"/>
        <v>0</v>
      </c>
      <c r="Q29" s="5"/>
      <c r="R29" s="6">
        <f t="shared" si="7"/>
        <v>0</v>
      </c>
      <c r="S29" s="5"/>
      <c r="T29" s="30">
        <f t="shared" si="8"/>
        <v>0</v>
      </c>
      <c r="U29" s="31"/>
      <c r="V29" s="30">
        <f t="shared" si="9"/>
        <v>0</v>
      </c>
      <c r="W29" s="33" t="str">
        <f>IF(B29="","",IF(B29="CAL",X29*'Taux horaire'!$H$4,IF(B29="SGT",X29*'Taux horaire'!$H$3,IF(B29="LT",X29*'Taux horaire'!$H$2,X29*'Taux horaire'!$H$5))))</f>
        <v/>
      </c>
      <c r="X29" s="32">
        <f t="shared" si="10"/>
        <v>0</v>
      </c>
      <c r="Z29" s="67"/>
      <c r="AA29" s="68"/>
      <c r="AB29" s="67"/>
      <c r="AC29" s="67"/>
      <c r="AD29" s="67"/>
      <c r="AE29" s="67"/>
      <c r="AF29" s="67"/>
      <c r="AG29" s="67"/>
      <c r="AH29" s="67"/>
      <c r="AI29" s="67"/>
      <c r="AJ29" s="67"/>
      <c r="AK29" s="67"/>
      <c r="AL29" s="67"/>
      <c r="AM29" s="67"/>
      <c r="AN29" s="67"/>
      <c r="AO29" s="67"/>
      <c r="AP29" s="67"/>
      <c r="AQ29" s="69"/>
      <c r="AR29" s="69"/>
      <c r="AS29" s="69"/>
      <c r="AT29" s="70"/>
    </row>
    <row r="30" spans="1:46" s="13" customFormat="1" x14ac:dyDescent="0.2">
      <c r="A30" s="47"/>
      <c r="B30" s="48"/>
      <c r="C30" s="5"/>
      <c r="D30" s="28">
        <f t="shared" si="0"/>
        <v>0</v>
      </c>
      <c r="E30" s="5"/>
      <c r="F30" s="29">
        <f t="shared" si="1"/>
        <v>0</v>
      </c>
      <c r="G30" s="5"/>
      <c r="H30" s="29">
        <f t="shared" si="2"/>
        <v>0</v>
      </c>
      <c r="I30" s="5"/>
      <c r="J30" s="29">
        <f t="shared" si="3"/>
        <v>0</v>
      </c>
      <c r="K30" s="5"/>
      <c r="L30" s="29">
        <f t="shared" si="4"/>
        <v>0</v>
      </c>
      <c r="M30" s="5"/>
      <c r="N30" s="4">
        <f t="shared" si="5"/>
        <v>0</v>
      </c>
      <c r="O30" s="5"/>
      <c r="P30" s="6">
        <f t="shared" si="6"/>
        <v>0</v>
      </c>
      <c r="Q30" s="5"/>
      <c r="R30" s="6">
        <f t="shared" si="7"/>
        <v>0</v>
      </c>
      <c r="S30" s="5"/>
      <c r="T30" s="30">
        <f t="shared" si="8"/>
        <v>0</v>
      </c>
      <c r="U30" s="31"/>
      <c r="V30" s="30">
        <f t="shared" si="9"/>
        <v>0</v>
      </c>
      <c r="W30" s="33" t="str">
        <f>IF(B30="","",IF(B30="CAL",X30*'Taux horaire'!$H$4,IF(B30="SGT",X30*'Taux horaire'!$H$3,IF(B30="LT",X30*'Taux horaire'!$H$2,X30*'Taux horaire'!$H$5))))</f>
        <v/>
      </c>
      <c r="X30" s="32">
        <f t="shared" si="10"/>
        <v>0</v>
      </c>
      <c r="Z30" s="67"/>
      <c r="AA30" s="68"/>
      <c r="AB30" s="67"/>
      <c r="AC30" s="67"/>
      <c r="AD30" s="67"/>
      <c r="AE30" s="67"/>
      <c r="AF30" s="67"/>
      <c r="AG30" s="67"/>
      <c r="AH30" s="67"/>
      <c r="AI30" s="67"/>
      <c r="AJ30" s="67"/>
      <c r="AK30" s="67"/>
      <c r="AL30" s="67"/>
      <c r="AM30" s="67"/>
      <c r="AN30" s="67"/>
      <c r="AO30" s="67"/>
      <c r="AP30" s="67"/>
      <c r="AQ30" s="69"/>
      <c r="AR30" s="69"/>
      <c r="AS30" s="69"/>
      <c r="AT30" s="70"/>
    </row>
    <row r="31" spans="1:46" s="13" customFormat="1" x14ac:dyDescent="0.2">
      <c r="A31" s="47"/>
      <c r="B31" s="48"/>
      <c r="C31" s="5"/>
      <c r="D31" s="28">
        <f t="shared" si="0"/>
        <v>0</v>
      </c>
      <c r="E31" s="5"/>
      <c r="F31" s="29">
        <f t="shared" si="1"/>
        <v>0</v>
      </c>
      <c r="G31" s="5"/>
      <c r="H31" s="29">
        <f t="shared" si="2"/>
        <v>0</v>
      </c>
      <c r="I31" s="5"/>
      <c r="J31" s="29">
        <f t="shared" si="3"/>
        <v>0</v>
      </c>
      <c r="K31" s="5"/>
      <c r="L31" s="29">
        <f t="shared" si="4"/>
        <v>0</v>
      </c>
      <c r="M31" s="5"/>
      <c r="N31" s="4">
        <f t="shared" si="5"/>
        <v>0</v>
      </c>
      <c r="O31" s="5"/>
      <c r="P31" s="6">
        <f t="shared" si="6"/>
        <v>0</v>
      </c>
      <c r="Q31" s="5"/>
      <c r="R31" s="6">
        <f t="shared" si="7"/>
        <v>0</v>
      </c>
      <c r="S31" s="5"/>
      <c r="T31" s="30">
        <f t="shared" si="8"/>
        <v>0</v>
      </c>
      <c r="U31" s="31"/>
      <c r="V31" s="30">
        <f t="shared" si="9"/>
        <v>0</v>
      </c>
      <c r="W31" s="33" t="str">
        <f>IF(B31="","",IF(B31="CAL",X31*'Taux horaire'!$H$4,IF(B31="SGT",X31*'Taux horaire'!$H$3,IF(B31="LT",X31*'Taux horaire'!$H$2,X31*'Taux horaire'!$H$5))))</f>
        <v/>
      </c>
      <c r="X31" s="32">
        <f t="shared" si="10"/>
        <v>0</v>
      </c>
      <c r="Z31" s="67"/>
      <c r="AA31" s="68"/>
      <c r="AB31" s="67"/>
      <c r="AC31" s="67"/>
      <c r="AD31" s="67"/>
      <c r="AE31" s="67"/>
      <c r="AF31" s="67"/>
      <c r="AG31" s="67"/>
      <c r="AH31" s="67"/>
      <c r="AI31" s="67"/>
      <c r="AJ31" s="67"/>
      <c r="AK31" s="67"/>
      <c r="AL31" s="67"/>
      <c r="AM31" s="67"/>
      <c r="AN31" s="67"/>
      <c r="AO31" s="67"/>
      <c r="AP31" s="67"/>
      <c r="AQ31" s="69"/>
      <c r="AR31" s="69"/>
      <c r="AS31" s="69"/>
      <c r="AT31" s="70"/>
    </row>
    <row r="32" spans="1:46" s="13" customFormat="1" x14ac:dyDescent="0.2">
      <c r="A32" s="47"/>
      <c r="B32" s="48"/>
      <c r="C32" s="5"/>
      <c r="D32" s="28">
        <f t="shared" si="0"/>
        <v>0</v>
      </c>
      <c r="E32" s="5"/>
      <c r="F32" s="29">
        <f t="shared" si="1"/>
        <v>0</v>
      </c>
      <c r="G32" s="5"/>
      <c r="H32" s="29">
        <f t="shared" si="2"/>
        <v>0</v>
      </c>
      <c r="I32" s="5"/>
      <c r="J32" s="29">
        <f t="shared" si="3"/>
        <v>0</v>
      </c>
      <c r="K32" s="5"/>
      <c r="L32" s="29">
        <f t="shared" si="4"/>
        <v>0</v>
      </c>
      <c r="M32" s="5"/>
      <c r="N32" s="4">
        <f t="shared" si="5"/>
        <v>0</v>
      </c>
      <c r="O32" s="5"/>
      <c r="P32" s="6">
        <f t="shared" si="6"/>
        <v>0</v>
      </c>
      <c r="Q32" s="5"/>
      <c r="R32" s="6">
        <f t="shared" si="7"/>
        <v>0</v>
      </c>
      <c r="S32" s="5"/>
      <c r="T32" s="30">
        <f t="shared" si="8"/>
        <v>0</v>
      </c>
      <c r="U32" s="31"/>
      <c r="V32" s="30">
        <f t="shared" si="9"/>
        <v>0</v>
      </c>
      <c r="W32" s="33" t="str">
        <f>IF(B32="","",IF(B32="CAL",X32*'Taux horaire'!$H$4,IF(B32="SGT",X32*'Taux horaire'!$H$3,IF(B32="LT",X32*'Taux horaire'!$H$2,X32*'Taux horaire'!$H$5))))</f>
        <v/>
      </c>
      <c r="X32" s="32">
        <f t="shared" si="10"/>
        <v>0</v>
      </c>
      <c r="Z32" s="67"/>
      <c r="AA32" s="68"/>
      <c r="AB32" s="67"/>
      <c r="AC32" s="67"/>
      <c r="AD32" s="67"/>
      <c r="AE32" s="67"/>
      <c r="AF32" s="67"/>
      <c r="AG32" s="67"/>
      <c r="AH32" s="67"/>
      <c r="AI32" s="67"/>
      <c r="AJ32" s="67"/>
      <c r="AK32" s="67"/>
      <c r="AL32" s="67"/>
      <c r="AM32" s="67"/>
      <c r="AN32" s="67"/>
      <c r="AO32" s="67"/>
      <c r="AP32" s="67"/>
      <c r="AQ32" s="69"/>
      <c r="AR32" s="69"/>
      <c r="AS32" s="69"/>
      <c r="AT32" s="70"/>
    </row>
    <row r="33" spans="1:46" s="13" customFormat="1" x14ac:dyDescent="0.2">
      <c r="A33" s="47"/>
      <c r="B33" s="48"/>
      <c r="C33" s="5"/>
      <c r="D33" s="28">
        <f t="shared" si="0"/>
        <v>0</v>
      </c>
      <c r="E33" s="5"/>
      <c r="F33" s="29">
        <f t="shared" si="1"/>
        <v>0</v>
      </c>
      <c r="G33" s="5"/>
      <c r="H33" s="29">
        <f t="shared" si="2"/>
        <v>0</v>
      </c>
      <c r="I33" s="5"/>
      <c r="J33" s="29">
        <f t="shared" si="3"/>
        <v>0</v>
      </c>
      <c r="K33" s="5"/>
      <c r="L33" s="29">
        <f t="shared" si="4"/>
        <v>0</v>
      </c>
      <c r="M33" s="5"/>
      <c r="N33" s="4">
        <f t="shared" si="5"/>
        <v>0</v>
      </c>
      <c r="O33" s="5"/>
      <c r="P33" s="6">
        <f t="shared" si="6"/>
        <v>0</v>
      </c>
      <c r="Q33" s="5"/>
      <c r="R33" s="6">
        <f t="shared" si="7"/>
        <v>0</v>
      </c>
      <c r="S33" s="5"/>
      <c r="T33" s="30">
        <f t="shared" si="8"/>
        <v>0</v>
      </c>
      <c r="U33" s="31"/>
      <c r="V33" s="30">
        <f t="shared" si="9"/>
        <v>0</v>
      </c>
      <c r="W33" s="33" t="str">
        <f>IF(B33="","",IF(B33="CAL",X33*'Taux horaire'!$H$4,IF(B33="SGT",X33*'Taux horaire'!$H$3,IF(B33="LT",X33*'Taux horaire'!$H$2,X33*'Taux horaire'!$H$5))))</f>
        <v/>
      </c>
      <c r="X33" s="32">
        <f t="shared" si="10"/>
        <v>0</v>
      </c>
      <c r="Z33" s="67"/>
      <c r="AA33" s="68"/>
      <c r="AB33" s="67"/>
      <c r="AC33" s="67"/>
      <c r="AD33" s="67"/>
      <c r="AE33" s="67"/>
      <c r="AF33" s="67"/>
      <c r="AG33" s="67"/>
      <c r="AH33" s="67"/>
      <c r="AI33" s="67"/>
      <c r="AJ33" s="67"/>
      <c r="AK33" s="67"/>
      <c r="AL33" s="67"/>
      <c r="AM33" s="67"/>
      <c r="AN33" s="67"/>
      <c r="AO33" s="67"/>
      <c r="AP33" s="67"/>
      <c r="AQ33" s="69"/>
      <c r="AR33" s="69"/>
      <c r="AS33" s="69"/>
      <c r="AT33" s="70"/>
    </row>
    <row r="34" spans="1:46" s="13" customFormat="1" x14ac:dyDescent="0.2">
      <c r="A34" s="47"/>
      <c r="B34" s="48"/>
      <c r="C34" s="5"/>
      <c r="D34" s="28">
        <f t="shared" si="0"/>
        <v>0</v>
      </c>
      <c r="E34" s="5"/>
      <c r="F34" s="29">
        <f t="shared" si="1"/>
        <v>0</v>
      </c>
      <c r="G34" s="5"/>
      <c r="H34" s="29">
        <f t="shared" si="2"/>
        <v>0</v>
      </c>
      <c r="I34" s="5"/>
      <c r="J34" s="29">
        <f t="shared" si="3"/>
        <v>0</v>
      </c>
      <c r="K34" s="5"/>
      <c r="L34" s="29">
        <f t="shared" si="4"/>
        <v>0</v>
      </c>
      <c r="M34" s="5"/>
      <c r="N34" s="4">
        <f t="shared" si="5"/>
        <v>0</v>
      </c>
      <c r="O34" s="5"/>
      <c r="P34" s="6">
        <f t="shared" si="6"/>
        <v>0</v>
      </c>
      <c r="Q34" s="5"/>
      <c r="R34" s="6">
        <f t="shared" si="7"/>
        <v>0</v>
      </c>
      <c r="S34" s="5"/>
      <c r="T34" s="30">
        <f t="shared" si="8"/>
        <v>0</v>
      </c>
      <c r="U34" s="31"/>
      <c r="V34" s="30">
        <f t="shared" si="9"/>
        <v>0</v>
      </c>
      <c r="W34" s="33" t="str">
        <f>IF(B34="","",IF(B34="CAL",X34*'Taux horaire'!$H$4,IF(B34="SGT",X34*'Taux horaire'!$H$3,IF(B34="LT",X34*'Taux horaire'!$H$2,X34*'Taux horaire'!$H$5))))</f>
        <v/>
      </c>
      <c r="X34" s="32">
        <f t="shared" si="10"/>
        <v>0</v>
      </c>
      <c r="Z34" s="67"/>
      <c r="AA34" s="68"/>
      <c r="AB34" s="67"/>
      <c r="AC34" s="67"/>
      <c r="AD34" s="67"/>
      <c r="AE34" s="67"/>
      <c r="AF34" s="67"/>
      <c r="AG34" s="67"/>
      <c r="AH34" s="67"/>
      <c r="AI34" s="67"/>
      <c r="AJ34" s="67"/>
      <c r="AK34" s="67"/>
      <c r="AL34" s="67"/>
      <c r="AM34" s="67"/>
      <c r="AN34" s="67"/>
      <c r="AO34" s="67"/>
      <c r="AP34" s="67"/>
      <c r="AQ34" s="69"/>
      <c r="AR34" s="69"/>
      <c r="AS34" s="69"/>
      <c r="AT34" s="70"/>
    </row>
    <row r="35" spans="1:46" s="13" customFormat="1" x14ac:dyDescent="0.2">
      <c r="A35" s="47"/>
      <c r="B35" s="48"/>
      <c r="C35" s="5"/>
      <c r="D35" s="28">
        <f t="shared" si="0"/>
        <v>0</v>
      </c>
      <c r="E35" s="5"/>
      <c r="F35" s="29">
        <f t="shared" si="1"/>
        <v>0</v>
      </c>
      <c r="G35" s="5"/>
      <c r="H35" s="29">
        <f t="shared" si="2"/>
        <v>0</v>
      </c>
      <c r="I35" s="5"/>
      <c r="J35" s="29">
        <f t="shared" si="3"/>
        <v>0</v>
      </c>
      <c r="K35" s="5"/>
      <c r="L35" s="29">
        <f t="shared" si="4"/>
        <v>0</v>
      </c>
      <c r="M35" s="5"/>
      <c r="N35" s="4">
        <f t="shared" si="5"/>
        <v>0</v>
      </c>
      <c r="O35" s="5"/>
      <c r="P35" s="6">
        <f t="shared" si="6"/>
        <v>0</v>
      </c>
      <c r="Q35" s="5"/>
      <c r="R35" s="6">
        <f t="shared" si="7"/>
        <v>0</v>
      </c>
      <c r="S35" s="5"/>
      <c r="T35" s="30">
        <f t="shared" si="8"/>
        <v>0</v>
      </c>
      <c r="U35" s="31"/>
      <c r="V35" s="30">
        <f t="shared" si="9"/>
        <v>0</v>
      </c>
      <c r="W35" s="33" t="str">
        <f>IF(B35="","",IF(B35="CAL",X35*'Taux horaire'!$H$4,IF(B35="SGT",X35*'Taux horaire'!$H$3,IF(B35="LT",X35*'Taux horaire'!$H$2,X35*'Taux horaire'!$H$5))))</f>
        <v/>
      </c>
      <c r="X35" s="32">
        <f t="shared" si="10"/>
        <v>0</v>
      </c>
      <c r="Z35" s="67"/>
      <c r="AA35" s="68"/>
      <c r="AB35" s="67"/>
      <c r="AC35" s="67"/>
      <c r="AD35" s="67"/>
      <c r="AE35" s="67"/>
      <c r="AF35" s="67"/>
      <c r="AG35" s="67"/>
      <c r="AH35" s="67"/>
      <c r="AI35" s="67"/>
      <c r="AJ35" s="67"/>
      <c r="AK35" s="67"/>
      <c r="AL35" s="67"/>
      <c r="AM35" s="67"/>
      <c r="AN35" s="67"/>
      <c r="AO35" s="67"/>
      <c r="AP35" s="67"/>
      <c r="AQ35" s="69"/>
      <c r="AR35" s="69"/>
      <c r="AS35" s="69"/>
      <c r="AT35" s="70"/>
    </row>
    <row r="36" spans="1:46" s="13" customFormat="1" ht="15" x14ac:dyDescent="0.2">
      <c r="A36" s="49"/>
      <c r="B36" s="48"/>
      <c r="C36" s="5"/>
      <c r="D36" s="28">
        <f t="shared" si="0"/>
        <v>0</v>
      </c>
      <c r="E36" s="5"/>
      <c r="F36" s="29">
        <f t="shared" si="1"/>
        <v>0</v>
      </c>
      <c r="G36" s="5"/>
      <c r="H36" s="29">
        <f t="shared" si="2"/>
        <v>0</v>
      </c>
      <c r="I36" s="5"/>
      <c r="J36" s="29">
        <f t="shared" si="3"/>
        <v>0</v>
      </c>
      <c r="K36" s="5"/>
      <c r="L36" s="29">
        <f t="shared" si="4"/>
        <v>0</v>
      </c>
      <c r="M36" s="5"/>
      <c r="N36" s="4">
        <f t="shared" si="5"/>
        <v>0</v>
      </c>
      <c r="O36" s="5"/>
      <c r="P36" s="6">
        <f t="shared" si="6"/>
        <v>0</v>
      </c>
      <c r="Q36" s="5"/>
      <c r="R36" s="6">
        <f t="shared" si="7"/>
        <v>0</v>
      </c>
      <c r="S36" s="5"/>
      <c r="T36" s="30">
        <f t="shared" si="8"/>
        <v>0</v>
      </c>
      <c r="U36" s="31"/>
      <c r="V36" s="30">
        <f t="shared" si="9"/>
        <v>0</v>
      </c>
      <c r="W36" s="33" t="str">
        <f>IF(B36="","",IF(B36="CAL",X36*'Taux horaire'!$H$4,IF(B36="SGT",X36*'Taux horaire'!$H$3,IF(B36="LT",X36*'Taux horaire'!$H$2,X36*'Taux horaire'!$H$5))))</f>
        <v/>
      </c>
      <c r="X36" s="32">
        <f t="shared" si="10"/>
        <v>0</v>
      </c>
      <c r="Z36" s="67"/>
      <c r="AA36" s="68"/>
      <c r="AB36" s="67"/>
      <c r="AC36" s="67"/>
      <c r="AD36" s="67"/>
      <c r="AE36" s="67"/>
      <c r="AF36" s="67"/>
      <c r="AG36" s="67"/>
      <c r="AH36" s="67"/>
      <c r="AI36" s="67"/>
      <c r="AJ36" s="67"/>
      <c r="AK36" s="67"/>
      <c r="AL36" s="67"/>
      <c r="AM36" s="67"/>
      <c r="AN36" s="67"/>
      <c r="AO36" s="67"/>
      <c r="AP36" s="67"/>
      <c r="AQ36" s="69"/>
      <c r="AR36" s="69"/>
      <c r="AS36" s="69"/>
      <c r="AT36" s="70"/>
    </row>
    <row r="37" spans="1:46" s="13" customFormat="1" x14ac:dyDescent="0.2">
      <c r="A37" s="47"/>
      <c r="B37" s="48"/>
      <c r="C37" s="5"/>
      <c r="D37" s="28">
        <f t="shared" si="0"/>
        <v>0</v>
      </c>
      <c r="E37" s="5"/>
      <c r="F37" s="29">
        <f t="shared" si="1"/>
        <v>0</v>
      </c>
      <c r="G37" s="5"/>
      <c r="H37" s="29">
        <f t="shared" si="2"/>
        <v>0</v>
      </c>
      <c r="I37" s="5"/>
      <c r="J37" s="29">
        <f t="shared" si="3"/>
        <v>0</v>
      </c>
      <c r="K37" s="5"/>
      <c r="L37" s="29">
        <f t="shared" si="4"/>
        <v>0</v>
      </c>
      <c r="M37" s="5"/>
      <c r="N37" s="4">
        <f t="shared" si="5"/>
        <v>0</v>
      </c>
      <c r="O37" s="5"/>
      <c r="P37" s="6">
        <f t="shared" si="6"/>
        <v>0</v>
      </c>
      <c r="Q37" s="5"/>
      <c r="R37" s="6">
        <f t="shared" si="7"/>
        <v>0</v>
      </c>
      <c r="S37" s="5"/>
      <c r="T37" s="30">
        <f t="shared" si="8"/>
        <v>0</v>
      </c>
      <c r="U37" s="31"/>
      <c r="V37" s="30">
        <f t="shared" si="9"/>
        <v>0</v>
      </c>
      <c r="W37" s="33" t="str">
        <f>IF(B37="","",IF(B37="CAL",X37*'Taux horaire'!$H$4,IF(B37="SGT",X37*'Taux horaire'!$H$3,IF(B37="LT",X37*'Taux horaire'!$H$2,X37*'Taux horaire'!$H$5))))</f>
        <v/>
      </c>
      <c r="X37" s="32">
        <f t="shared" si="10"/>
        <v>0</v>
      </c>
      <c r="Z37" s="67"/>
      <c r="AA37" s="68"/>
      <c r="AB37" s="67"/>
      <c r="AC37" s="67"/>
      <c r="AD37" s="67"/>
      <c r="AE37" s="67"/>
      <c r="AF37" s="67"/>
      <c r="AG37" s="67"/>
      <c r="AH37" s="67"/>
      <c r="AI37" s="67"/>
      <c r="AJ37" s="67"/>
      <c r="AK37" s="67"/>
      <c r="AL37" s="67"/>
      <c r="AM37" s="67"/>
      <c r="AN37" s="67"/>
      <c r="AO37" s="67"/>
      <c r="AP37" s="67"/>
      <c r="AQ37" s="69"/>
      <c r="AR37" s="69"/>
      <c r="AS37" s="69"/>
      <c r="AT37" s="70"/>
    </row>
    <row r="38" spans="1:46" s="13" customFormat="1" x14ac:dyDescent="0.2">
      <c r="A38" s="47"/>
      <c r="B38" s="48"/>
      <c r="C38" s="5"/>
      <c r="D38" s="28">
        <f t="shared" si="0"/>
        <v>0</v>
      </c>
      <c r="E38" s="5"/>
      <c r="F38" s="29">
        <f t="shared" si="1"/>
        <v>0</v>
      </c>
      <c r="G38" s="5"/>
      <c r="H38" s="29">
        <f t="shared" si="2"/>
        <v>0</v>
      </c>
      <c r="I38" s="5"/>
      <c r="J38" s="29">
        <f t="shared" si="3"/>
        <v>0</v>
      </c>
      <c r="K38" s="5"/>
      <c r="L38" s="29">
        <f t="shared" si="4"/>
        <v>0</v>
      </c>
      <c r="M38" s="5"/>
      <c r="N38" s="4">
        <f t="shared" si="5"/>
        <v>0</v>
      </c>
      <c r="O38" s="5"/>
      <c r="P38" s="6">
        <f t="shared" si="6"/>
        <v>0</v>
      </c>
      <c r="Q38" s="5"/>
      <c r="R38" s="6">
        <f t="shared" si="7"/>
        <v>0</v>
      </c>
      <c r="S38" s="5"/>
      <c r="T38" s="30">
        <f t="shared" si="8"/>
        <v>0</v>
      </c>
      <c r="U38" s="31"/>
      <c r="V38" s="30">
        <f t="shared" si="9"/>
        <v>0</v>
      </c>
      <c r="W38" s="33" t="str">
        <f>IF(B38="","",IF(B38="CAL",X38*'Taux horaire'!$H$4,IF(B38="SGT",X38*'Taux horaire'!$H$3,IF(B38="LT",X38*'Taux horaire'!$H$2,X38*'Taux horaire'!$H$5))))</f>
        <v/>
      </c>
      <c r="X38" s="32">
        <f t="shared" si="10"/>
        <v>0</v>
      </c>
      <c r="Z38" s="67"/>
      <c r="AA38" s="68"/>
      <c r="AB38" s="67"/>
      <c r="AC38" s="67"/>
      <c r="AD38" s="67"/>
      <c r="AE38" s="67"/>
      <c r="AF38" s="67"/>
      <c r="AG38" s="67"/>
      <c r="AH38" s="67"/>
      <c r="AI38" s="67"/>
      <c r="AJ38" s="67"/>
      <c r="AK38" s="67"/>
      <c r="AL38" s="67"/>
      <c r="AM38" s="67"/>
      <c r="AN38" s="67"/>
      <c r="AO38" s="67"/>
      <c r="AP38" s="67"/>
      <c r="AQ38" s="69"/>
      <c r="AR38" s="69"/>
      <c r="AS38" s="69"/>
      <c r="AT38" s="70"/>
    </row>
    <row r="39" spans="1:46" s="13" customFormat="1" x14ac:dyDescent="0.2">
      <c r="A39" s="47"/>
      <c r="B39" s="48"/>
      <c r="C39" s="5"/>
      <c r="D39" s="28">
        <f t="shared" si="0"/>
        <v>0</v>
      </c>
      <c r="E39" s="5"/>
      <c r="F39" s="29">
        <f t="shared" si="1"/>
        <v>0</v>
      </c>
      <c r="G39" s="5"/>
      <c r="H39" s="29">
        <f t="shared" si="2"/>
        <v>0</v>
      </c>
      <c r="I39" s="5"/>
      <c r="J39" s="29">
        <f t="shared" si="3"/>
        <v>0</v>
      </c>
      <c r="K39" s="5"/>
      <c r="L39" s="29">
        <f t="shared" si="4"/>
        <v>0</v>
      </c>
      <c r="M39" s="5"/>
      <c r="N39" s="4">
        <f t="shared" si="5"/>
        <v>0</v>
      </c>
      <c r="O39" s="5"/>
      <c r="P39" s="6">
        <f t="shared" si="6"/>
        <v>0</v>
      </c>
      <c r="Q39" s="5"/>
      <c r="R39" s="6">
        <f t="shared" si="7"/>
        <v>0</v>
      </c>
      <c r="S39" s="5"/>
      <c r="T39" s="30">
        <f t="shared" si="8"/>
        <v>0</v>
      </c>
      <c r="U39" s="31"/>
      <c r="V39" s="30">
        <f t="shared" si="9"/>
        <v>0</v>
      </c>
      <c r="W39" s="33" t="str">
        <f>IF(B39="","",IF(B39="CAL",X39*'Taux horaire'!$H$4,IF(B39="SGT",X39*'Taux horaire'!$H$3,IF(B39="LT",X39*'Taux horaire'!$H$2,X39*'Taux horaire'!$H$5))))</f>
        <v/>
      </c>
      <c r="X39" s="32">
        <f t="shared" si="10"/>
        <v>0</v>
      </c>
      <c r="Z39" s="67"/>
      <c r="AA39" s="68"/>
      <c r="AB39" s="67"/>
      <c r="AC39" s="67"/>
      <c r="AD39" s="67"/>
      <c r="AE39" s="67"/>
      <c r="AF39" s="67"/>
      <c r="AG39" s="67"/>
      <c r="AH39" s="67"/>
      <c r="AI39" s="67"/>
      <c r="AJ39" s="67"/>
      <c r="AK39" s="67"/>
      <c r="AL39" s="67"/>
      <c r="AM39" s="67"/>
      <c r="AN39" s="67"/>
      <c r="AO39" s="67"/>
      <c r="AP39" s="67"/>
      <c r="AQ39" s="69"/>
      <c r="AR39" s="69"/>
      <c r="AS39" s="69"/>
      <c r="AT39" s="70"/>
    </row>
    <row r="40" spans="1:46" s="13" customFormat="1" x14ac:dyDescent="0.2">
      <c r="A40" s="47"/>
      <c r="B40" s="48"/>
      <c r="C40" s="5"/>
      <c r="D40" s="28">
        <f t="shared" si="0"/>
        <v>0</v>
      </c>
      <c r="E40" s="5"/>
      <c r="F40" s="29">
        <f t="shared" si="1"/>
        <v>0</v>
      </c>
      <c r="G40" s="5"/>
      <c r="H40" s="29">
        <f t="shared" si="2"/>
        <v>0</v>
      </c>
      <c r="I40" s="5"/>
      <c r="J40" s="29">
        <f t="shared" si="3"/>
        <v>0</v>
      </c>
      <c r="K40" s="5"/>
      <c r="L40" s="29">
        <f t="shared" si="4"/>
        <v>0</v>
      </c>
      <c r="M40" s="5"/>
      <c r="N40" s="4">
        <f t="shared" si="5"/>
        <v>0</v>
      </c>
      <c r="O40" s="5"/>
      <c r="P40" s="6">
        <f t="shared" si="6"/>
        <v>0</v>
      </c>
      <c r="Q40" s="5"/>
      <c r="R40" s="6">
        <f t="shared" si="7"/>
        <v>0</v>
      </c>
      <c r="S40" s="5"/>
      <c r="T40" s="30">
        <f t="shared" si="8"/>
        <v>0</v>
      </c>
      <c r="U40" s="31"/>
      <c r="V40" s="30">
        <f t="shared" si="9"/>
        <v>0</v>
      </c>
      <c r="W40" s="33" t="str">
        <f>IF(B40="","",IF(B40="CAL",X40*'Taux horaire'!$H$4,IF(B40="SGT",X40*'Taux horaire'!$H$3,IF(B40="LT",X40*'Taux horaire'!$H$2,X40*'Taux horaire'!$H$5))))</f>
        <v/>
      </c>
      <c r="X40" s="32">
        <f t="shared" si="10"/>
        <v>0</v>
      </c>
      <c r="Z40" s="67"/>
      <c r="AA40" s="68"/>
      <c r="AB40" s="67"/>
      <c r="AC40" s="67"/>
      <c r="AD40" s="67"/>
      <c r="AE40" s="67"/>
      <c r="AF40" s="67"/>
      <c r="AG40" s="67"/>
      <c r="AH40" s="67"/>
      <c r="AI40" s="67"/>
      <c r="AJ40" s="67"/>
      <c r="AK40" s="67"/>
      <c r="AL40" s="67"/>
      <c r="AM40" s="67"/>
      <c r="AN40" s="67"/>
      <c r="AO40" s="67"/>
      <c r="AP40" s="67"/>
      <c r="AQ40" s="69"/>
      <c r="AR40" s="69"/>
      <c r="AS40" s="69"/>
      <c r="AT40" s="70"/>
    </row>
    <row r="41" spans="1:46" s="13" customFormat="1" x14ac:dyDescent="0.2">
      <c r="A41" s="47"/>
      <c r="B41" s="48"/>
      <c r="C41" s="5"/>
      <c r="D41" s="28">
        <f t="shared" si="0"/>
        <v>0</v>
      </c>
      <c r="E41" s="5"/>
      <c r="F41" s="29">
        <f t="shared" si="1"/>
        <v>0</v>
      </c>
      <c r="G41" s="5"/>
      <c r="H41" s="29">
        <f t="shared" si="2"/>
        <v>0</v>
      </c>
      <c r="I41" s="5"/>
      <c r="J41" s="29">
        <f t="shared" si="3"/>
        <v>0</v>
      </c>
      <c r="K41" s="5"/>
      <c r="L41" s="29">
        <f t="shared" si="4"/>
        <v>0</v>
      </c>
      <c r="M41" s="5"/>
      <c r="N41" s="4">
        <f t="shared" si="5"/>
        <v>0</v>
      </c>
      <c r="O41" s="5"/>
      <c r="P41" s="6">
        <f t="shared" si="6"/>
        <v>0</v>
      </c>
      <c r="Q41" s="5"/>
      <c r="R41" s="6">
        <f t="shared" si="7"/>
        <v>0</v>
      </c>
      <c r="S41" s="5"/>
      <c r="T41" s="30">
        <f t="shared" si="8"/>
        <v>0</v>
      </c>
      <c r="U41" s="31"/>
      <c r="V41" s="30">
        <f t="shared" si="9"/>
        <v>0</v>
      </c>
      <c r="W41" s="33" t="str">
        <f>IF(B41="","",IF(B41="CAL",X41*'Taux horaire'!$H$4,IF(B41="SGT",X41*'Taux horaire'!$H$3,IF(B41="LT",X41*'Taux horaire'!$H$2,X41*'Taux horaire'!$H$5))))</f>
        <v/>
      </c>
      <c r="X41" s="32">
        <f t="shared" si="10"/>
        <v>0</v>
      </c>
      <c r="Z41" s="67"/>
      <c r="AA41" s="68"/>
      <c r="AB41" s="67"/>
      <c r="AC41" s="67"/>
      <c r="AD41" s="67"/>
      <c r="AE41" s="67"/>
      <c r="AF41" s="67"/>
      <c r="AG41" s="67"/>
      <c r="AH41" s="67"/>
      <c r="AI41" s="67"/>
      <c r="AJ41" s="67"/>
      <c r="AK41" s="67"/>
      <c r="AL41" s="67"/>
      <c r="AM41" s="67"/>
      <c r="AN41" s="67"/>
      <c r="AO41" s="67"/>
      <c r="AP41" s="67"/>
      <c r="AQ41" s="69"/>
      <c r="AR41" s="69"/>
      <c r="AS41" s="69"/>
      <c r="AT41" s="70"/>
    </row>
    <row r="42" spans="1:46" s="13" customFormat="1" x14ac:dyDescent="0.2">
      <c r="A42" s="47"/>
      <c r="B42" s="48"/>
      <c r="C42" s="5"/>
      <c r="D42" s="28">
        <f t="shared" si="0"/>
        <v>0</v>
      </c>
      <c r="E42" s="5"/>
      <c r="F42" s="29">
        <f t="shared" si="1"/>
        <v>0</v>
      </c>
      <c r="G42" s="5"/>
      <c r="H42" s="29">
        <f t="shared" si="2"/>
        <v>0</v>
      </c>
      <c r="I42" s="5"/>
      <c r="J42" s="29">
        <f t="shared" si="3"/>
        <v>0</v>
      </c>
      <c r="K42" s="5"/>
      <c r="L42" s="29">
        <f t="shared" si="4"/>
        <v>0</v>
      </c>
      <c r="M42" s="5"/>
      <c r="N42" s="4">
        <f t="shared" si="5"/>
        <v>0</v>
      </c>
      <c r="O42" s="5"/>
      <c r="P42" s="6">
        <f t="shared" si="6"/>
        <v>0</v>
      </c>
      <c r="Q42" s="5"/>
      <c r="R42" s="6">
        <f t="shared" si="7"/>
        <v>0</v>
      </c>
      <c r="S42" s="5"/>
      <c r="T42" s="30">
        <f t="shared" si="8"/>
        <v>0</v>
      </c>
      <c r="U42" s="31"/>
      <c r="V42" s="30">
        <f t="shared" si="9"/>
        <v>0</v>
      </c>
      <c r="W42" s="33" t="str">
        <f>IF(B42="","",IF(B42="CAL",X42*'Taux horaire'!$H$4,IF(B42="SGT",X42*'Taux horaire'!$H$3,IF(B42="LT",X42*'Taux horaire'!$H$2,X42*'Taux horaire'!$H$5))))</f>
        <v/>
      </c>
      <c r="X42" s="32">
        <f t="shared" si="10"/>
        <v>0</v>
      </c>
      <c r="Z42" s="67"/>
      <c r="AA42" s="68"/>
      <c r="AB42" s="67"/>
      <c r="AC42" s="67"/>
      <c r="AD42" s="67"/>
      <c r="AE42" s="67"/>
      <c r="AF42" s="67"/>
      <c r="AG42" s="67"/>
      <c r="AH42" s="67"/>
      <c r="AI42" s="67"/>
      <c r="AJ42" s="67"/>
      <c r="AK42" s="67"/>
      <c r="AL42" s="67"/>
      <c r="AM42" s="67"/>
      <c r="AN42" s="67"/>
      <c r="AO42" s="67"/>
      <c r="AP42" s="67"/>
      <c r="AQ42" s="69"/>
      <c r="AR42" s="69"/>
      <c r="AS42" s="69"/>
      <c r="AT42" s="70"/>
    </row>
    <row r="43" spans="1:46" s="13" customFormat="1" x14ac:dyDescent="0.2">
      <c r="A43" s="47"/>
      <c r="B43" s="48"/>
      <c r="C43" s="5"/>
      <c r="D43" s="28">
        <f t="shared" si="0"/>
        <v>0</v>
      </c>
      <c r="E43" s="5"/>
      <c r="F43" s="29">
        <f t="shared" si="1"/>
        <v>0</v>
      </c>
      <c r="G43" s="5"/>
      <c r="H43" s="29">
        <f t="shared" si="2"/>
        <v>0</v>
      </c>
      <c r="I43" s="5"/>
      <c r="J43" s="29">
        <f t="shared" si="3"/>
        <v>0</v>
      </c>
      <c r="K43" s="5"/>
      <c r="L43" s="29">
        <f t="shared" si="4"/>
        <v>0</v>
      </c>
      <c r="M43" s="5"/>
      <c r="N43" s="4">
        <f t="shared" si="5"/>
        <v>0</v>
      </c>
      <c r="O43" s="5"/>
      <c r="P43" s="6">
        <f t="shared" si="6"/>
        <v>0</v>
      </c>
      <c r="Q43" s="5"/>
      <c r="R43" s="6">
        <f t="shared" si="7"/>
        <v>0</v>
      </c>
      <c r="S43" s="5"/>
      <c r="T43" s="30">
        <f t="shared" si="8"/>
        <v>0</v>
      </c>
      <c r="U43" s="31"/>
      <c r="V43" s="30">
        <f t="shared" si="9"/>
        <v>0</v>
      </c>
      <c r="W43" s="33" t="str">
        <f>IF(B43="","",IF(B43="CAL",X43*'Taux horaire'!$H$4,IF(B43="SGT",X43*'Taux horaire'!$H$3,IF(B43="LT",X43*'Taux horaire'!$H$2,X43*'Taux horaire'!$H$5))))</f>
        <v/>
      </c>
      <c r="X43" s="32">
        <f t="shared" si="10"/>
        <v>0</v>
      </c>
      <c r="Z43" s="67"/>
      <c r="AA43" s="68"/>
      <c r="AB43" s="67"/>
      <c r="AC43" s="67"/>
      <c r="AD43" s="67"/>
      <c r="AE43" s="67"/>
      <c r="AF43" s="67"/>
      <c r="AG43" s="67"/>
      <c r="AH43" s="67"/>
      <c r="AI43" s="67"/>
      <c r="AJ43" s="67"/>
      <c r="AK43" s="67"/>
      <c r="AL43" s="67"/>
      <c r="AM43" s="67"/>
      <c r="AN43" s="67"/>
      <c r="AO43" s="67"/>
      <c r="AP43" s="67"/>
      <c r="AQ43" s="69"/>
      <c r="AR43" s="69"/>
      <c r="AS43" s="69"/>
      <c r="AT43" s="70"/>
    </row>
    <row r="44" spans="1:46" s="13" customFormat="1" x14ac:dyDescent="0.2">
      <c r="A44" s="47"/>
      <c r="B44" s="48"/>
      <c r="C44" s="5"/>
      <c r="D44" s="28">
        <f t="shared" si="0"/>
        <v>0</v>
      </c>
      <c r="E44" s="5"/>
      <c r="F44" s="29">
        <f t="shared" si="1"/>
        <v>0</v>
      </c>
      <c r="G44" s="5"/>
      <c r="H44" s="29">
        <f t="shared" si="2"/>
        <v>0</v>
      </c>
      <c r="I44" s="5"/>
      <c r="J44" s="29">
        <f t="shared" si="3"/>
        <v>0</v>
      </c>
      <c r="K44" s="5"/>
      <c r="L44" s="29">
        <f t="shared" si="4"/>
        <v>0</v>
      </c>
      <c r="M44" s="5"/>
      <c r="N44" s="4">
        <f t="shared" si="5"/>
        <v>0</v>
      </c>
      <c r="O44" s="5"/>
      <c r="P44" s="6">
        <f t="shared" si="6"/>
        <v>0</v>
      </c>
      <c r="Q44" s="5"/>
      <c r="R44" s="6">
        <f t="shared" si="7"/>
        <v>0</v>
      </c>
      <c r="S44" s="5"/>
      <c r="T44" s="30">
        <f t="shared" si="8"/>
        <v>0</v>
      </c>
      <c r="U44" s="31"/>
      <c r="V44" s="30">
        <f t="shared" si="9"/>
        <v>0</v>
      </c>
      <c r="W44" s="33" t="str">
        <f>IF(B44="","",IF(B44="CAL",X44*'Taux horaire'!$H$4,IF(B44="SGT",X44*'Taux horaire'!$H$3,IF(B44="LT",X44*'Taux horaire'!$H$2,X44*'Taux horaire'!$H$5))))</f>
        <v/>
      </c>
      <c r="X44" s="32">
        <f t="shared" si="10"/>
        <v>0</v>
      </c>
      <c r="Z44" s="67"/>
      <c r="AA44" s="68"/>
      <c r="AB44" s="67"/>
      <c r="AC44" s="67"/>
      <c r="AD44" s="67"/>
      <c r="AE44" s="67"/>
      <c r="AF44" s="67"/>
      <c r="AG44" s="67"/>
      <c r="AH44" s="67"/>
      <c r="AI44" s="67"/>
      <c r="AJ44" s="67"/>
      <c r="AK44" s="67"/>
      <c r="AL44" s="67"/>
      <c r="AM44" s="67"/>
      <c r="AN44" s="67"/>
      <c r="AO44" s="67"/>
      <c r="AP44" s="67"/>
      <c r="AQ44" s="69"/>
      <c r="AR44" s="69"/>
      <c r="AS44" s="69"/>
      <c r="AT44" s="70"/>
    </row>
    <row r="45" spans="1:46" s="13" customFormat="1" x14ac:dyDescent="0.2">
      <c r="A45" s="47"/>
      <c r="B45" s="48"/>
      <c r="C45" s="5"/>
      <c r="D45" s="28">
        <f t="shared" si="0"/>
        <v>0</v>
      </c>
      <c r="E45" s="5"/>
      <c r="F45" s="29">
        <f t="shared" si="1"/>
        <v>0</v>
      </c>
      <c r="G45" s="5"/>
      <c r="H45" s="29">
        <f t="shared" si="2"/>
        <v>0</v>
      </c>
      <c r="I45" s="5"/>
      <c r="J45" s="29">
        <f t="shared" si="3"/>
        <v>0</v>
      </c>
      <c r="K45" s="5"/>
      <c r="L45" s="29">
        <f t="shared" si="4"/>
        <v>0</v>
      </c>
      <c r="M45" s="5"/>
      <c r="N45" s="4">
        <f t="shared" si="5"/>
        <v>0</v>
      </c>
      <c r="O45" s="5"/>
      <c r="P45" s="6">
        <f t="shared" si="6"/>
        <v>0</v>
      </c>
      <c r="Q45" s="5"/>
      <c r="R45" s="6">
        <f t="shared" si="7"/>
        <v>0</v>
      </c>
      <c r="S45" s="5"/>
      <c r="T45" s="30">
        <f t="shared" si="8"/>
        <v>0</v>
      </c>
      <c r="U45" s="31"/>
      <c r="V45" s="30">
        <f t="shared" si="9"/>
        <v>0</v>
      </c>
      <c r="W45" s="33" t="str">
        <f>IF(B45="","",IF(B45="CAL",X45*'Taux horaire'!$H$4,IF(B45="SGT",X45*'Taux horaire'!$H$3,IF(B45="LT",X45*'Taux horaire'!$H$2,X45*'Taux horaire'!$H$5))))</f>
        <v/>
      </c>
      <c r="X45" s="32">
        <f t="shared" si="10"/>
        <v>0</v>
      </c>
      <c r="Z45" s="67"/>
      <c r="AA45" s="68"/>
      <c r="AB45" s="67"/>
      <c r="AC45" s="67"/>
      <c r="AD45" s="67"/>
      <c r="AE45" s="67"/>
      <c r="AF45" s="67"/>
      <c r="AG45" s="67"/>
      <c r="AH45" s="67"/>
      <c r="AI45" s="67"/>
      <c r="AJ45" s="67"/>
      <c r="AK45" s="67"/>
      <c r="AL45" s="67"/>
      <c r="AM45" s="67"/>
      <c r="AN45" s="67"/>
      <c r="AO45" s="67"/>
      <c r="AP45" s="67"/>
      <c r="AQ45" s="69"/>
      <c r="AR45" s="69"/>
      <c r="AS45" s="69"/>
      <c r="AT45" s="70"/>
    </row>
    <row r="46" spans="1:46" s="13" customFormat="1" ht="15" x14ac:dyDescent="0.2">
      <c r="A46" s="49"/>
      <c r="B46" s="48"/>
      <c r="C46" s="5"/>
      <c r="D46" s="28">
        <f t="shared" si="0"/>
        <v>0</v>
      </c>
      <c r="E46" s="5"/>
      <c r="F46" s="29">
        <f t="shared" si="1"/>
        <v>0</v>
      </c>
      <c r="G46" s="5"/>
      <c r="H46" s="29">
        <f t="shared" si="2"/>
        <v>0</v>
      </c>
      <c r="I46" s="5"/>
      <c r="J46" s="29">
        <f t="shared" si="3"/>
        <v>0</v>
      </c>
      <c r="K46" s="5"/>
      <c r="L46" s="29">
        <f t="shared" si="4"/>
        <v>0</v>
      </c>
      <c r="M46" s="5"/>
      <c r="N46" s="4">
        <f t="shared" si="5"/>
        <v>0</v>
      </c>
      <c r="O46" s="5"/>
      <c r="P46" s="6">
        <f t="shared" si="6"/>
        <v>0</v>
      </c>
      <c r="Q46" s="5"/>
      <c r="R46" s="6">
        <f t="shared" si="7"/>
        <v>0</v>
      </c>
      <c r="S46" s="5"/>
      <c r="T46" s="30">
        <f t="shared" si="8"/>
        <v>0</v>
      </c>
      <c r="U46" s="31"/>
      <c r="V46" s="30">
        <f t="shared" si="9"/>
        <v>0</v>
      </c>
      <c r="W46" s="33" t="str">
        <f>IF(B46="","",IF(B46="CAL",X46*'Taux horaire'!$H$4,IF(B46="SGT",X46*'Taux horaire'!$H$3,IF(B46="LT",X46*'Taux horaire'!$H$2,X46*'Taux horaire'!$H$5))))</f>
        <v/>
      </c>
      <c r="X46" s="32">
        <f t="shared" si="10"/>
        <v>0</v>
      </c>
      <c r="Z46" s="67"/>
      <c r="AA46" s="68"/>
      <c r="AB46" s="67"/>
      <c r="AC46" s="67"/>
      <c r="AD46" s="67"/>
      <c r="AE46" s="67"/>
      <c r="AF46" s="67"/>
      <c r="AG46" s="67"/>
      <c r="AH46" s="67"/>
      <c r="AI46" s="67"/>
      <c r="AJ46" s="67"/>
      <c r="AK46" s="67"/>
      <c r="AL46" s="67"/>
      <c r="AM46" s="67"/>
      <c r="AN46" s="67"/>
      <c r="AO46" s="67"/>
      <c r="AP46" s="67"/>
      <c r="AQ46" s="69"/>
      <c r="AR46" s="69"/>
      <c r="AS46" s="69"/>
      <c r="AT46" s="70"/>
    </row>
    <row r="47" spans="1:46" s="13" customFormat="1" x14ac:dyDescent="0.2">
      <c r="A47" s="47"/>
      <c r="B47" s="48"/>
      <c r="C47" s="5"/>
      <c r="D47" s="28">
        <f t="shared" si="0"/>
        <v>0</v>
      </c>
      <c r="E47" s="5"/>
      <c r="F47" s="29">
        <f t="shared" si="1"/>
        <v>0</v>
      </c>
      <c r="G47" s="5"/>
      <c r="H47" s="29">
        <f t="shared" si="2"/>
        <v>0</v>
      </c>
      <c r="I47" s="5"/>
      <c r="J47" s="29">
        <f t="shared" si="3"/>
        <v>0</v>
      </c>
      <c r="K47" s="5"/>
      <c r="L47" s="29">
        <f t="shared" si="4"/>
        <v>0</v>
      </c>
      <c r="M47" s="5"/>
      <c r="N47" s="4">
        <f t="shared" si="5"/>
        <v>0</v>
      </c>
      <c r="O47" s="5"/>
      <c r="P47" s="6">
        <f t="shared" si="6"/>
        <v>0</v>
      </c>
      <c r="Q47" s="5"/>
      <c r="R47" s="6">
        <f t="shared" si="7"/>
        <v>0</v>
      </c>
      <c r="S47" s="5"/>
      <c r="T47" s="30">
        <f t="shared" si="8"/>
        <v>0</v>
      </c>
      <c r="U47" s="31"/>
      <c r="V47" s="30">
        <f t="shared" si="9"/>
        <v>0</v>
      </c>
      <c r="W47" s="33" t="str">
        <f>IF(B47="","",IF(B47="CAL",X47*'Taux horaire'!$H$4,IF(B47="SGT",X47*'Taux horaire'!$H$3,IF(B47="LT",X47*'Taux horaire'!$H$2,X47*'Taux horaire'!$H$5))))</f>
        <v/>
      </c>
      <c r="X47" s="32">
        <f t="shared" si="10"/>
        <v>0</v>
      </c>
      <c r="Z47" s="67"/>
      <c r="AA47" s="68"/>
      <c r="AB47" s="67"/>
      <c r="AC47" s="67"/>
      <c r="AD47" s="67"/>
      <c r="AE47" s="67"/>
      <c r="AF47" s="67"/>
      <c r="AG47" s="67"/>
      <c r="AH47" s="67"/>
      <c r="AI47" s="67"/>
      <c r="AJ47" s="67"/>
      <c r="AK47" s="67"/>
      <c r="AL47" s="67"/>
      <c r="AM47" s="67"/>
      <c r="AN47" s="67"/>
      <c r="AO47" s="67"/>
      <c r="AP47" s="67"/>
      <c r="AQ47" s="69"/>
      <c r="AR47" s="69"/>
      <c r="AS47" s="69"/>
      <c r="AT47" s="70"/>
    </row>
    <row r="48" spans="1:46" s="13" customFormat="1" x14ac:dyDescent="0.2">
      <c r="A48" s="47"/>
      <c r="B48" s="48"/>
      <c r="C48" s="5"/>
      <c r="D48" s="28">
        <f t="shared" si="0"/>
        <v>0</v>
      </c>
      <c r="E48" s="5"/>
      <c r="F48" s="29">
        <f t="shared" si="1"/>
        <v>0</v>
      </c>
      <c r="G48" s="5"/>
      <c r="H48" s="29">
        <f t="shared" si="2"/>
        <v>0</v>
      </c>
      <c r="I48" s="5"/>
      <c r="J48" s="29">
        <f t="shared" si="3"/>
        <v>0</v>
      </c>
      <c r="K48" s="5"/>
      <c r="L48" s="29">
        <f t="shared" si="4"/>
        <v>0</v>
      </c>
      <c r="M48" s="5"/>
      <c r="N48" s="4">
        <f t="shared" si="5"/>
        <v>0</v>
      </c>
      <c r="O48" s="5"/>
      <c r="P48" s="6">
        <f t="shared" si="6"/>
        <v>0</v>
      </c>
      <c r="Q48" s="5"/>
      <c r="R48" s="6">
        <f t="shared" si="7"/>
        <v>0</v>
      </c>
      <c r="S48" s="5"/>
      <c r="T48" s="30">
        <f t="shared" si="8"/>
        <v>0</v>
      </c>
      <c r="U48" s="31"/>
      <c r="V48" s="30">
        <f t="shared" si="9"/>
        <v>0</v>
      </c>
      <c r="W48" s="33" t="str">
        <f>IF(B48="","",IF(B48="CAL",X48*'Taux horaire'!$H$4,IF(B48="SGT",X48*'Taux horaire'!$H$3,IF(B48="LT",X48*'Taux horaire'!$H$2,X48*'Taux horaire'!$H$5))))</f>
        <v/>
      </c>
      <c r="X48" s="32">
        <f t="shared" si="10"/>
        <v>0</v>
      </c>
      <c r="Z48" s="67"/>
      <c r="AA48" s="68"/>
      <c r="AB48" s="67"/>
      <c r="AC48" s="67"/>
      <c r="AD48" s="67"/>
      <c r="AE48" s="67"/>
      <c r="AF48" s="67"/>
      <c r="AG48" s="67"/>
      <c r="AH48" s="67"/>
      <c r="AI48" s="67"/>
      <c r="AJ48" s="67"/>
      <c r="AK48" s="67"/>
      <c r="AL48" s="67"/>
      <c r="AM48" s="67"/>
      <c r="AN48" s="67"/>
      <c r="AO48" s="67"/>
      <c r="AP48" s="67"/>
      <c r="AQ48" s="69"/>
      <c r="AR48" s="69"/>
      <c r="AS48" s="69"/>
      <c r="AT48" s="70"/>
    </row>
    <row r="49" spans="1:46" s="13" customFormat="1" ht="15" x14ac:dyDescent="0.2">
      <c r="A49" s="49"/>
      <c r="B49" s="48"/>
      <c r="C49" s="5"/>
      <c r="D49" s="28">
        <f t="shared" si="0"/>
        <v>0</v>
      </c>
      <c r="E49" s="5"/>
      <c r="F49" s="29">
        <f t="shared" si="1"/>
        <v>0</v>
      </c>
      <c r="G49" s="5"/>
      <c r="H49" s="29">
        <f t="shared" si="2"/>
        <v>0</v>
      </c>
      <c r="I49" s="5"/>
      <c r="J49" s="29">
        <f t="shared" si="3"/>
        <v>0</v>
      </c>
      <c r="K49" s="5"/>
      <c r="L49" s="29">
        <f t="shared" si="4"/>
        <v>0</v>
      </c>
      <c r="M49" s="5"/>
      <c r="N49" s="4">
        <f t="shared" si="5"/>
        <v>0</v>
      </c>
      <c r="O49" s="5"/>
      <c r="P49" s="6">
        <f t="shared" si="6"/>
        <v>0</v>
      </c>
      <c r="Q49" s="5"/>
      <c r="R49" s="6">
        <f t="shared" si="7"/>
        <v>0</v>
      </c>
      <c r="S49" s="5"/>
      <c r="T49" s="30">
        <f t="shared" si="8"/>
        <v>0</v>
      </c>
      <c r="U49" s="31"/>
      <c r="V49" s="30">
        <f t="shared" si="9"/>
        <v>0</v>
      </c>
      <c r="W49" s="33" t="str">
        <f>IF(B49="","",IF(B49="CAL",X49*'Taux horaire'!$H$4,IF(B49="SGT",X49*'Taux horaire'!$H$3,IF(B49="LT",X49*'Taux horaire'!$H$2,X49*'Taux horaire'!$H$5))))</f>
        <v/>
      </c>
      <c r="X49" s="32">
        <f t="shared" si="10"/>
        <v>0</v>
      </c>
      <c r="Z49" s="67"/>
      <c r="AA49" s="68"/>
      <c r="AB49" s="67"/>
      <c r="AC49" s="67"/>
      <c r="AD49" s="67"/>
      <c r="AE49" s="67"/>
      <c r="AF49" s="67"/>
      <c r="AG49" s="67"/>
      <c r="AH49" s="67"/>
      <c r="AI49" s="67"/>
      <c r="AJ49" s="67"/>
      <c r="AK49" s="67"/>
      <c r="AL49" s="67"/>
      <c r="AM49" s="67"/>
      <c r="AN49" s="67"/>
      <c r="AO49" s="67"/>
      <c r="AP49" s="67"/>
      <c r="AQ49" s="69"/>
      <c r="AR49" s="69"/>
      <c r="AS49" s="69"/>
      <c r="AT49" s="70"/>
    </row>
    <row r="50" spans="1:46" s="13" customFormat="1" x14ac:dyDescent="0.2">
      <c r="A50" s="47"/>
      <c r="B50" s="48"/>
      <c r="C50" s="5"/>
      <c r="D50" s="28">
        <f t="shared" si="0"/>
        <v>0</v>
      </c>
      <c r="E50" s="5"/>
      <c r="F50" s="29">
        <f t="shared" si="1"/>
        <v>0</v>
      </c>
      <c r="G50" s="5"/>
      <c r="H50" s="29">
        <f t="shared" si="2"/>
        <v>0</v>
      </c>
      <c r="I50" s="5"/>
      <c r="J50" s="29">
        <f t="shared" si="3"/>
        <v>0</v>
      </c>
      <c r="K50" s="5"/>
      <c r="L50" s="29">
        <f t="shared" si="4"/>
        <v>0</v>
      </c>
      <c r="M50" s="5"/>
      <c r="N50" s="4">
        <f t="shared" si="5"/>
        <v>0</v>
      </c>
      <c r="O50" s="5"/>
      <c r="P50" s="6">
        <f t="shared" si="6"/>
        <v>0</v>
      </c>
      <c r="Q50" s="5"/>
      <c r="R50" s="6">
        <f t="shared" si="7"/>
        <v>0</v>
      </c>
      <c r="S50" s="5"/>
      <c r="T50" s="30">
        <f t="shared" si="8"/>
        <v>0</v>
      </c>
      <c r="U50" s="31"/>
      <c r="V50" s="30">
        <f t="shared" si="9"/>
        <v>0</v>
      </c>
      <c r="W50" s="33" t="str">
        <f>IF(B50="","",IF(B50="CAL",X50*'Taux horaire'!$H$4,IF(B50="SGT",X50*'Taux horaire'!$H$3,IF(B50="LT",X50*'Taux horaire'!$H$2,X50*'Taux horaire'!$H$5))))</f>
        <v/>
      </c>
      <c r="X50" s="32">
        <f t="shared" si="10"/>
        <v>0</v>
      </c>
      <c r="Z50" s="67"/>
      <c r="AA50" s="68"/>
      <c r="AB50" s="67"/>
      <c r="AC50" s="67"/>
      <c r="AD50" s="67"/>
      <c r="AE50" s="67"/>
      <c r="AF50" s="67"/>
      <c r="AG50" s="67"/>
      <c r="AH50" s="67"/>
      <c r="AI50" s="67"/>
      <c r="AJ50" s="67"/>
      <c r="AK50" s="67"/>
      <c r="AL50" s="67"/>
      <c r="AM50" s="67"/>
      <c r="AN50" s="67"/>
      <c r="AO50" s="67"/>
      <c r="AP50" s="67"/>
      <c r="AQ50" s="69"/>
      <c r="AR50" s="69"/>
      <c r="AS50" s="69"/>
      <c r="AT50" s="70"/>
    </row>
    <row r="51" spans="1:46" s="13" customFormat="1" ht="15" x14ac:dyDescent="0.2">
      <c r="A51" s="49"/>
      <c r="B51" s="48"/>
      <c r="C51" s="5"/>
      <c r="D51" s="28">
        <f t="shared" si="0"/>
        <v>0</v>
      </c>
      <c r="E51" s="5"/>
      <c r="F51" s="29">
        <f t="shared" si="1"/>
        <v>0</v>
      </c>
      <c r="G51" s="5"/>
      <c r="H51" s="29">
        <f t="shared" si="2"/>
        <v>0</v>
      </c>
      <c r="I51" s="5"/>
      <c r="J51" s="29">
        <f t="shared" si="3"/>
        <v>0</v>
      </c>
      <c r="K51" s="5"/>
      <c r="L51" s="29">
        <f t="shared" si="4"/>
        <v>0</v>
      </c>
      <c r="M51" s="5"/>
      <c r="N51" s="4">
        <f t="shared" si="5"/>
        <v>0</v>
      </c>
      <c r="O51" s="5"/>
      <c r="P51" s="6">
        <f t="shared" si="6"/>
        <v>0</v>
      </c>
      <c r="Q51" s="5"/>
      <c r="R51" s="6">
        <f t="shared" si="7"/>
        <v>0</v>
      </c>
      <c r="S51" s="5"/>
      <c r="T51" s="30">
        <f t="shared" si="8"/>
        <v>0</v>
      </c>
      <c r="U51" s="31"/>
      <c r="V51" s="30">
        <f t="shared" si="9"/>
        <v>0</v>
      </c>
      <c r="W51" s="33" t="str">
        <f>IF(B51="","",IF(B51="CAL",X51*'Taux horaire'!$H$4,IF(B51="SGT",X51*'Taux horaire'!$H$3,IF(B51="LT",X51*'Taux horaire'!$H$2,X51*'Taux horaire'!$H$5))))</f>
        <v/>
      </c>
      <c r="X51" s="32">
        <f t="shared" si="10"/>
        <v>0</v>
      </c>
      <c r="Z51" s="67"/>
      <c r="AA51" s="68"/>
      <c r="AB51" s="67"/>
      <c r="AC51" s="67"/>
      <c r="AD51" s="67"/>
      <c r="AE51" s="67"/>
      <c r="AF51" s="67"/>
      <c r="AG51" s="67"/>
      <c r="AH51" s="67"/>
      <c r="AI51" s="67"/>
      <c r="AJ51" s="67"/>
      <c r="AK51" s="67"/>
      <c r="AL51" s="67"/>
      <c r="AM51" s="67"/>
      <c r="AN51" s="67"/>
      <c r="AO51" s="67"/>
      <c r="AP51" s="67"/>
      <c r="AQ51" s="69"/>
      <c r="AR51" s="69"/>
      <c r="AS51" s="69"/>
      <c r="AT51" s="70"/>
    </row>
    <row r="52" spans="1:46" x14ac:dyDescent="0.2">
      <c r="A52" s="47"/>
      <c r="B52" s="48"/>
      <c r="C52" s="34"/>
      <c r="D52" s="28">
        <f t="shared" si="0"/>
        <v>0</v>
      </c>
      <c r="E52" s="34"/>
      <c r="F52" s="29">
        <f t="shared" si="1"/>
        <v>0</v>
      </c>
      <c r="G52" s="34"/>
      <c r="H52" s="29">
        <f t="shared" si="2"/>
        <v>0</v>
      </c>
      <c r="I52" s="34"/>
      <c r="J52" s="29">
        <f t="shared" si="3"/>
        <v>0</v>
      </c>
      <c r="K52" s="5"/>
      <c r="L52" s="29">
        <f t="shared" si="4"/>
        <v>0</v>
      </c>
      <c r="M52" s="34"/>
      <c r="N52" s="4">
        <f t="shared" si="5"/>
        <v>0</v>
      </c>
      <c r="O52" s="34"/>
      <c r="P52" s="6">
        <f t="shared" si="6"/>
        <v>0</v>
      </c>
      <c r="Q52" s="34"/>
      <c r="R52" s="6">
        <f t="shared" si="7"/>
        <v>0</v>
      </c>
      <c r="S52" s="34"/>
      <c r="T52" s="30">
        <f t="shared" si="8"/>
        <v>0</v>
      </c>
      <c r="U52" s="35"/>
      <c r="V52" s="30">
        <f t="shared" si="9"/>
        <v>0</v>
      </c>
      <c r="W52" s="33" t="str">
        <f>IF(B52="","",IF(B52="CAL",X52*'Taux horaire'!$H$4,IF(B52="SGT",X52*'Taux horaire'!$H$3,IF(B52="LT",X52*'Taux horaire'!$H$2,X52*'Taux horaire'!$H$5))))</f>
        <v/>
      </c>
      <c r="X52" s="32">
        <f t="shared" si="10"/>
        <v>0</v>
      </c>
      <c r="Z52" s="71"/>
      <c r="AA52" s="68"/>
      <c r="AB52" s="71"/>
      <c r="AC52" s="67"/>
      <c r="AD52" s="71"/>
      <c r="AE52" s="67"/>
      <c r="AF52" s="71"/>
      <c r="AG52" s="67"/>
      <c r="AH52" s="67"/>
      <c r="AI52" s="67"/>
      <c r="AJ52" s="71"/>
      <c r="AK52" s="67"/>
      <c r="AL52" s="71"/>
      <c r="AM52" s="67"/>
      <c r="AN52" s="71"/>
      <c r="AO52" s="67"/>
      <c r="AP52" s="71"/>
      <c r="AQ52" s="69"/>
      <c r="AR52" s="72"/>
      <c r="AS52" s="69"/>
      <c r="AT52" s="70"/>
    </row>
    <row r="53" spans="1:46" x14ac:dyDescent="0.2">
      <c r="A53" s="47"/>
      <c r="B53" s="48"/>
      <c r="C53" s="34"/>
      <c r="D53" s="28">
        <f t="shared" si="0"/>
        <v>0</v>
      </c>
      <c r="E53" s="34"/>
      <c r="F53" s="29">
        <f t="shared" si="1"/>
        <v>0</v>
      </c>
      <c r="G53" s="34"/>
      <c r="H53" s="29">
        <f t="shared" si="2"/>
        <v>0</v>
      </c>
      <c r="I53" s="34"/>
      <c r="J53" s="29">
        <f t="shared" si="3"/>
        <v>0</v>
      </c>
      <c r="K53" s="5"/>
      <c r="L53" s="29">
        <f t="shared" si="4"/>
        <v>0</v>
      </c>
      <c r="M53" s="34"/>
      <c r="N53" s="4">
        <f t="shared" si="5"/>
        <v>0</v>
      </c>
      <c r="O53" s="34"/>
      <c r="P53" s="6">
        <f t="shared" si="6"/>
        <v>0</v>
      </c>
      <c r="Q53" s="34"/>
      <c r="R53" s="6">
        <f t="shared" si="7"/>
        <v>0</v>
      </c>
      <c r="S53" s="34"/>
      <c r="T53" s="30">
        <f t="shared" si="8"/>
        <v>0</v>
      </c>
      <c r="U53" s="35"/>
      <c r="V53" s="30">
        <f t="shared" si="9"/>
        <v>0</v>
      </c>
      <c r="W53" s="33" t="str">
        <f>IF(B53="","",IF(B53="CAL",X53*'Taux horaire'!$H$4,IF(B53="SGT",X53*'Taux horaire'!$H$3,IF(B53="LT",X53*'Taux horaire'!$H$2,X53*'Taux horaire'!$H$5))))</f>
        <v/>
      </c>
      <c r="X53" s="32">
        <f t="shared" si="10"/>
        <v>0</v>
      </c>
      <c r="Z53" s="71"/>
      <c r="AA53" s="68"/>
      <c r="AB53" s="71"/>
      <c r="AC53" s="67"/>
      <c r="AD53" s="71"/>
      <c r="AE53" s="67"/>
      <c r="AF53" s="71"/>
      <c r="AG53" s="67"/>
      <c r="AH53" s="67"/>
      <c r="AI53" s="67"/>
      <c r="AJ53" s="71"/>
      <c r="AK53" s="67"/>
      <c r="AL53" s="71"/>
      <c r="AM53" s="67"/>
      <c r="AN53" s="71"/>
      <c r="AO53" s="67"/>
      <c r="AP53" s="71"/>
      <c r="AQ53" s="69"/>
      <c r="AR53" s="72"/>
      <c r="AS53" s="69"/>
      <c r="AT53" s="70"/>
    </row>
    <row r="54" spans="1:46" ht="15" x14ac:dyDescent="0.2">
      <c r="A54" s="49"/>
      <c r="B54" s="48"/>
      <c r="C54" s="34"/>
      <c r="D54" s="28">
        <f t="shared" si="0"/>
        <v>0</v>
      </c>
      <c r="E54" s="34"/>
      <c r="F54" s="29">
        <f t="shared" si="1"/>
        <v>0</v>
      </c>
      <c r="G54" s="34"/>
      <c r="H54" s="29">
        <f t="shared" si="2"/>
        <v>0</v>
      </c>
      <c r="I54" s="34"/>
      <c r="J54" s="29">
        <f t="shared" si="3"/>
        <v>0</v>
      </c>
      <c r="K54" s="5"/>
      <c r="L54" s="29">
        <f t="shared" si="4"/>
        <v>0</v>
      </c>
      <c r="M54" s="34"/>
      <c r="N54" s="4">
        <f t="shared" si="5"/>
        <v>0</v>
      </c>
      <c r="O54" s="34"/>
      <c r="P54" s="6">
        <f t="shared" si="6"/>
        <v>0</v>
      </c>
      <c r="Q54" s="34"/>
      <c r="R54" s="6">
        <f t="shared" si="7"/>
        <v>0</v>
      </c>
      <c r="S54" s="34"/>
      <c r="T54" s="30">
        <f t="shared" si="8"/>
        <v>0</v>
      </c>
      <c r="U54" s="35"/>
      <c r="V54" s="30">
        <f t="shared" si="9"/>
        <v>0</v>
      </c>
      <c r="W54" s="33" t="str">
        <f>IF(B54="","",IF(B54="CAL",X54*'Taux horaire'!$H$4,IF(B54="SGT",X54*'Taux horaire'!$H$3,IF(B54="LT",X54*'Taux horaire'!$H$2,X54*'Taux horaire'!$H$5))))</f>
        <v/>
      </c>
      <c r="X54" s="32">
        <f t="shared" si="10"/>
        <v>0</v>
      </c>
      <c r="Z54" s="71"/>
      <c r="AA54" s="68"/>
      <c r="AB54" s="71"/>
      <c r="AC54" s="67"/>
      <c r="AD54" s="71"/>
      <c r="AE54" s="67"/>
      <c r="AF54" s="71"/>
      <c r="AG54" s="67"/>
      <c r="AH54" s="67"/>
      <c r="AI54" s="67"/>
      <c r="AJ54" s="71"/>
      <c r="AK54" s="67"/>
      <c r="AL54" s="71"/>
      <c r="AM54" s="67"/>
      <c r="AN54" s="71"/>
      <c r="AO54" s="67"/>
      <c r="AP54" s="71"/>
      <c r="AQ54" s="69"/>
      <c r="AR54" s="72"/>
      <c r="AS54" s="69"/>
      <c r="AT54" s="70"/>
    </row>
    <row r="55" spans="1:46" x14ac:dyDescent="0.2">
      <c r="A55" s="47"/>
      <c r="B55" s="48"/>
      <c r="C55" s="34"/>
      <c r="D55" s="28">
        <f t="shared" si="0"/>
        <v>0</v>
      </c>
      <c r="E55" s="34"/>
      <c r="F55" s="29">
        <f t="shared" si="1"/>
        <v>0</v>
      </c>
      <c r="G55" s="34"/>
      <c r="H55" s="29">
        <f t="shared" si="2"/>
        <v>0</v>
      </c>
      <c r="I55" s="34"/>
      <c r="J55" s="29">
        <f t="shared" si="3"/>
        <v>0</v>
      </c>
      <c r="K55" s="5"/>
      <c r="L55" s="29">
        <f t="shared" si="4"/>
        <v>0</v>
      </c>
      <c r="M55" s="34"/>
      <c r="N55" s="4">
        <f t="shared" si="5"/>
        <v>0</v>
      </c>
      <c r="O55" s="34"/>
      <c r="P55" s="6">
        <f t="shared" si="6"/>
        <v>0</v>
      </c>
      <c r="Q55" s="34"/>
      <c r="R55" s="6">
        <f t="shared" si="7"/>
        <v>0</v>
      </c>
      <c r="S55" s="34"/>
      <c r="T55" s="30">
        <f t="shared" si="8"/>
        <v>0</v>
      </c>
      <c r="U55" s="35"/>
      <c r="V55" s="30">
        <f t="shared" si="9"/>
        <v>0</v>
      </c>
      <c r="W55" s="33" t="str">
        <f>IF(B55="","",IF(B55="CAL",X55*'Taux horaire'!$H$4,IF(B55="SGT",X55*'Taux horaire'!$H$3,IF(B55="LT",X55*'Taux horaire'!$H$2,X55*'Taux horaire'!$H$5))))</f>
        <v/>
      </c>
      <c r="X55" s="32">
        <f t="shared" si="10"/>
        <v>0</v>
      </c>
      <c r="Z55" s="71"/>
      <c r="AA55" s="68"/>
      <c r="AB55" s="71"/>
      <c r="AC55" s="67"/>
      <c r="AD55" s="71"/>
      <c r="AE55" s="67"/>
      <c r="AF55" s="71"/>
      <c r="AG55" s="67"/>
      <c r="AH55" s="67"/>
      <c r="AI55" s="67"/>
      <c r="AJ55" s="71"/>
      <c r="AK55" s="67"/>
      <c r="AL55" s="71"/>
      <c r="AM55" s="67"/>
      <c r="AN55" s="71"/>
      <c r="AO55" s="67"/>
      <c r="AP55" s="71"/>
      <c r="AQ55" s="69"/>
      <c r="AR55" s="72"/>
      <c r="AS55" s="69"/>
      <c r="AT55" s="70"/>
    </row>
    <row r="56" spans="1:46" x14ac:dyDescent="0.2">
      <c r="A56" s="47"/>
      <c r="B56" s="48"/>
      <c r="C56" s="34"/>
      <c r="D56" s="28">
        <f t="shared" si="0"/>
        <v>0</v>
      </c>
      <c r="E56" s="34"/>
      <c r="F56" s="29">
        <f t="shared" si="1"/>
        <v>0</v>
      </c>
      <c r="G56" s="34"/>
      <c r="H56" s="29">
        <f t="shared" si="2"/>
        <v>0</v>
      </c>
      <c r="I56" s="34"/>
      <c r="J56" s="29">
        <f t="shared" si="3"/>
        <v>0</v>
      </c>
      <c r="K56" s="5"/>
      <c r="L56" s="29">
        <f t="shared" si="4"/>
        <v>0</v>
      </c>
      <c r="M56" s="34"/>
      <c r="N56" s="4">
        <f t="shared" si="5"/>
        <v>0</v>
      </c>
      <c r="O56" s="34"/>
      <c r="P56" s="6">
        <f t="shared" si="6"/>
        <v>0</v>
      </c>
      <c r="Q56" s="34"/>
      <c r="R56" s="6">
        <f t="shared" si="7"/>
        <v>0</v>
      </c>
      <c r="S56" s="34"/>
      <c r="T56" s="30">
        <f t="shared" si="8"/>
        <v>0</v>
      </c>
      <c r="U56" s="35"/>
      <c r="V56" s="30">
        <f t="shared" si="9"/>
        <v>0</v>
      </c>
      <c r="W56" s="33" t="str">
        <f>IF(B56="","",IF(B56="CAL",X56*'Taux horaire'!$H$4,IF(B56="SGT",X56*'Taux horaire'!$H$3,IF(B56="LT",X56*'Taux horaire'!$H$2,X56*'Taux horaire'!$H$5))))</f>
        <v/>
      </c>
      <c r="X56" s="32">
        <f t="shared" si="10"/>
        <v>0</v>
      </c>
      <c r="Z56" s="71"/>
      <c r="AA56" s="68"/>
      <c r="AB56" s="71"/>
      <c r="AC56" s="67"/>
      <c r="AD56" s="71"/>
      <c r="AE56" s="67"/>
      <c r="AF56" s="71"/>
      <c r="AG56" s="67"/>
      <c r="AH56" s="67"/>
      <c r="AI56" s="67"/>
      <c r="AJ56" s="71"/>
      <c r="AK56" s="67"/>
      <c r="AL56" s="71"/>
      <c r="AM56" s="67"/>
      <c r="AN56" s="71"/>
      <c r="AO56" s="67"/>
      <c r="AP56" s="71"/>
      <c r="AQ56" s="69"/>
      <c r="AR56" s="72"/>
      <c r="AS56" s="69"/>
      <c r="AT56" s="70"/>
    </row>
    <row r="57" spans="1:46" x14ac:dyDescent="0.2">
      <c r="A57" s="47"/>
      <c r="B57" s="48"/>
      <c r="C57" s="34"/>
      <c r="D57" s="28">
        <f t="shared" si="0"/>
        <v>0</v>
      </c>
      <c r="E57" s="34"/>
      <c r="F57" s="29">
        <f t="shared" si="1"/>
        <v>0</v>
      </c>
      <c r="G57" s="34"/>
      <c r="H57" s="29">
        <f t="shared" si="2"/>
        <v>0</v>
      </c>
      <c r="I57" s="34"/>
      <c r="J57" s="29">
        <f t="shared" si="3"/>
        <v>0</v>
      </c>
      <c r="K57" s="5"/>
      <c r="L57" s="29">
        <f t="shared" si="4"/>
        <v>0</v>
      </c>
      <c r="M57" s="34"/>
      <c r="N57" s="4">
        <f t="shared" si="5"/>
        <v>0</v>
      </c>
      <c r="O57" s="34"/>
      <c r="P57" s="6">
        <f t="shared" si="6"/>
        <v>0</v>
      </c>
      <c r="Q57" s="34"/>
      <c r="R57" s="6">
        <f t="shared" si="7"/>
        <v>0</v>
      </c>
      <c r="S57" s="34"/>
      <c r="T57" s="30">
        <f t="shared" si="8"/>
        <v>0</v>
      </c>
      <c r="U57" s="35"/>
      <c r="V57" s="30">
        <f t="shared" si="9"/>
        <v>0</v>
      </c>
      <c r="W57" s="33" t="str">
        <f>IF(B57="","",IF(B57="CAL",X57*'Taux horaire'!$H$4,IF(B57="SGT",X57*'Taux horaire'!$H$3,IF(B57="LT",X57*'Taux horaire'!$H$2,X57*'Taux horaire'!$H$5))))</f>
        <v/>
      </c>
      <c r="X57" s="32">
        <f t="shared" si="10"/>
        <v>0</v>
      </c>
      <c r="Z57" s="71"/>
      <c r="AA57" s="68"/>
      <c r="AB57" s="71"/>
      <c r="AC57" s="67"/>
      <c r="AD57" s="71"/>
      <c r="AE57" s="67"/>
      <c r="AF57" s="71"/>
      <c r="AG57" s="67"/>
      <c r="AH57" s="67"/>
      <c r="AI57" s="67"/>
      <c r="AJ57" s="71"/>
      <c r="AK57" s="67"/>
      <c r="AL57" s="71"/>
      <c r="AM57" s="67"/>
      <c r="AN57" s="71"/>
      <c r="AO57" s="67"/>
      <c r="AP57" s="71"/>
      <c r="AQ57" s="69"/>
      <c r="AR57" s="72"/>
      <c r="AS57" s="69"/>
      <c r="AT57" s="70"/>
    </row>
    <row r="58" spans="1:46" x14ac:dyDescent="0.2">
      <c r="A58" s="47"/>
      <c r="B58" s="48"/>
      <c r="C58" s="34"/>
      <c r="D58" s="28">
        <f t="shared" si="0"/>
        <v>0</v>
      </c>
      <c r="E58" s="34"/>
      <c r="F58" s="29">
        <f t="shared" si="1"/>
        <v>0</v>
      </c>
      <c r="G58" s="34"/>
      <c r="H58" s="29">
        <f t="shared" si="2"/>
        <v>0</v>
      </c>
      <c r="I58" s="34"/>
      <c r="J58" s="29">
        <f t="shared" si="3"/>
        <v>0</v>
      </c>
      <c r="K58" s="5"/>
      <c r="L58" s="29">
        <f t="shared" si="4"/>
        <v>0</v>
      </c>
      <c r="M58" s="34"/>
      <c r="N58" s="4">
        <f t="shared" si="5"/>
        <v>0</v>
      </c>
      <c r="O58" s="34"/>
      <c r="P58" s="6">
        <f t="shared" si="6"/>
        <v>0</v>
      </c>
      <c r="Q58" s="34"/>
      <c r="R58" s="6">
        <f t="shared" si="7"/>
        <v>0</v>
      </c>
      <c r="S58" s="34"/>
      <c r="T58" s="30">
        <f t="shared" si="8"/>
        <v>0</v>
      </c>
      <c r="U58" s="35"/>
      <c r="V58" s="30">
        <f t="shared" si="9"/>
        <v>0</v>
      </c>
      <c r="W58" s="33" t="str">
        <f>IF(B58="","",IF(B58="CAL",X58*'Taux horaire'!$H$4,IF(B58="SGT",X58*'Taux horaire'!$H$3,IF(B58="LT",X58*'Taux horaire'!$H$2,X58*'Taux horaire'!$H$5))))</f>
        <v/>
      </c>
      <c r="X58" s="32">
        <f t="shared" si="10"/>
        <v>0</v>
      </c>
      <c r="Z58" s="71"/>
      <c r="AA58" s="68"/>
      <c r="AB58" s="71"/>
      <c r="AC58" s="67"/>
      <c r="AD58" s="71"/>
      <c r="AE58" s="67"/>
      <c r="AF58" s="71"/>
      <c r="AG58" s="67"/>
      <c r="AH58" s="67"/>
      <c r="AI58" s="67"/>
      <c r="AJ58" s="71"/>
      <c r="AK58" s="67"/>
      <c r="AL58" s="71"/>
      <c r="AM58" s="67"/>
      <c r="AN58" s="71"/>
      <c r="AO58" s="67"/>
      <c r="AP58" s="71"/>
      <c r="AQ58" s="69"/>
      <c r="AR58" s="72"/>
      <c r="AS58" s="69"/>
      <c r="AT58" s="70"/>
    </row>
    <row r="59" spans="1:46" ht="15" x14ac:dyDescent="0.2">
      <c r="A59" s="49"/>
      <c r="B59" s="48"/>
      <c r="C59" s="34"/>
      <c r="D59" s="28">
        <f t="shared" si="0"/>
        <v>0</v>
      </c>
      <c r="E59" s="34"/>
      <c r="F59" s="29">
        <f t="shared" si="1"/>
        <v>0</v>
      </c>
      <c r="G59" s="34"/>
      <c r="H59" s="29">
        <f t="shared" si="2"/>
        <v>0</v>
      </c>
      <c r="I59" s="34"/>
      <c r="J59" s="29">
        <f t="shared" si="3"/>
        <v>0</v>
      </c>
      <c r="K59" s="5"/>
      <c r="L59" s="29">
        <f t="shared" si="4"/>
        <v>0</v>
      </c>
      <c r="M59" s="34"/>
      <c r="N59" s="4">
        <f t="shared" si="5"/>
        <v>0</v>
      </c>
      <c r="O59" s="34"/>
      <c r="P59" s="6">
        <f t="shared" si="6"/>
        <v>0</v>
      </c>
      <c r="Q59" s="34"/>
      <c r="R59" s="6">
        <f t="shared" si="7"/>
        <v>0</v>
      </c>
      <c r="S59" s="34"/>
      <c r="T59" s="30">
        <f t="shared" si="8"/>
        <v>0</v>
      </c>
      <c r="U59" s="35"/>
      <c r="V59" s="30">
        <f t="shared" si="9"/>
        <v>0</v>
      </c>
      <c r="W59" s="33" t="str">
        <f>IF(B59="","",IF(B59="CAL",X59*'Taux horaire'!$H$4,IF(B59="SGT",X59*'Taux horaire'!$H$3,IF(B59="LT",X59*'Taux horaire'!$H$2,X59*'Taux horaire'!$H$5))))</f>
        <v/>
      </c>
      <c r="X59" s="32">
        <f t="shared" si="10"/>
        <v>0</v>
      </c>
      <c r="Z59" s="71"/>
      <c r="AA59" s="68"/>
      <c r="AB59" s="71"/>
      <c r="AC59" s="67"/>
      <c r="AD59" s="71"/>
      <c r="AE59" s="67"/>
      <c r="AF59" s="71"/>
      <c r="AG59" s="67"/>
      <c r="AH59" s="67"/>
      <c r="AI59" s="67"/>
      <c r="AJ59" s="71"/>
      <c r="AK59" s="67"/>
      <c r="AL59" s="71"/>
      <c r="AM59" s="67"/>
      <c r="AN59" s="71"/>
      <c r="AO59" s="67"/>
      <c r="AP59" s="71"/>
      <c r="AQ59" s="69"/>
      <c r="AR59" s="72"/>
      <c r="AS59" s="69"/>
      <c r="AT59" s="70"/>
    </row>
    <row r="60" spans="1:46" x14ac:dyDescent="0.2">
      <c r="A60" s="47"/>
      <c r="B60" s="48"/>
      <c r="C60" s="34"/>
      <c r="D60" s="28">
        <f t="shared" si="0"/>
        <v>0</v>
      </c>
      <c r="E60" s="34"/>
      <c r="F60" s="29">
        <f t="shared" si="1"/>
        <v>0</v>
      </c>
      <c r="G60" s="34"/>
      <c r="H60" s="29">
        <f t="shared" si="2"/>
        <v>0</v>
      </c>
      <c r="I60" s="34"/>
      <c r="J60" s="29">
        <f t="shared" si="3"/>
        <v>0</v>
      </c>
      <c r="K60" s="5"/>
      <c r="L60" s="29">
        <f t="shared" si="4"/>
        <v>0</v>
      </c>
      <c r="M60" s="34"/>
      <c r="N60" s="4">
        <f t="shared" si="5"/>
        <v>0</v>
      </c>
      <c r="O60" s="34"/>
      <c r="P60" s="6">
        <f t="shared" si="6"/>
        <v>0</v>
      </c>
      <c r="Q60" s="34"/>
      <c r="R60" s="6">
        <f t="shared" si="7"/>
        <v>0</v>
      </c>
      <c r="S60" s="34"/>
      <c r="T60" s="30">
        <f t="shared" si="8"/>
        <v>0</v>
      </c>
      <c r="U60" s="35"/>
      <c r="V60" s="30">
        <f t="shared" si="9"/>
        <v>0</v>
      </c>
      <c r="W60" s="33" t="str">
        <f>IF(B60="","",IF(B60="CAL",X60*'Taux horaire'!$H$4,IF(B60="SGT",X60*'Taux horaire'!$H$3,IF(B60="LT",X60*'Taux horaire'!$H$2,X60*'Taux horaire'!$H$5))))</f>
        <v/>
      </c>
      <c r="X60" s="32">
        <f t="shared" si="10"/>
        <v>0</v>
      </c>
      <c r="Z60" s="71"/>
      <c r="AA60" s="68"/>
      <c r="AB60" s="71"/>
      <c r="AC60" s="67"/>
      <c r="AD60" s="71"/>
      <c r="AE60" s="67"/>
      <c r="AF60" s="71"/>
      <c r="AG60" s="67"/>
      <c r="AH60" s="67"/>
      <c r="AI60" s="67"/>
      <c r="AJ60" s="71"/>
      <c r="AK60" s="67"/>
      <c r="AL60" s="71"/>
      <c r="AM60" s="67"/>
      <c r="AN60" s="71"/>
      <c r="AO60" s="67"/>
      <c r="AP60" s="71"/>
      <c r="AQ60" s="69"/>
      <c r="AR60" s="72"/>
      <c r="AS60" s="69"/>
      <c r="AT60" s="70"/>
    </row>
  </sheetData>
  <mergeCells count="14">
    <mergeCell ref="K4:L4"/>
    <mergeCell ref="A5:A8"/>
    <mergeCell ref="B5:B8"/>
    <mergeCell ref="C5:C8"/>
    <mergeCell ref="D5:D8"/>
    <mergeCell ref="K5:L5"/>
    <mergeCell ref="K6:L6"/>
    <mergeCell ref="K7:L7"/>
    <mergeCell ref="K3:M3"/>
    <mergeCell ref="A2:A3"/>
    <mergeCell ref="B2:B3"/>
    <mergeCell ref="C2:C3"/>
    <mergeCell ref="E2:E3"/>
    <mergeCell ref="F2:F3"/>
  </mergeCells>
  <conditionalFormatting sqref="AT12:AT60 X12:X60">
    <cfRule type="colorScale" priority="10">
      <colorScale>
        <cfvo type="num" val="0"/>
        <cfvo type="num" val="400"/>
        <cfvo type="num" val="600"/>
        <color theme="0"/>
        <color theme="9" tint="0.39997558519241921"/>
        <color rgb="FFFF0000"/>
      </colorScale>
    </cfRule>
  </conditionalFormatting>
  <printOptions horizontalCentered="1" verticalCentered="1"/>
  <pageMargins left="0.15" right="0.39370078740157483" top="0.6692913385826772" bottom="0.47" header="0.35433070866141736" footer="0.47"/>
  <pageSetup paperSize="9" orientation="portrait" r:id="rId1"/>
  <headerFooter alignWithMargins="0">
    <oddHeader>&amp;L&amp;G</oddHeader>
    <oddFooter>&amp;L&amp;G</oddFooter>
  </headerFooter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7030A0"/>
  </sheetPr>
  <dimension ref="A1:I28"/>
  <sheetViews>
    <sheetView topLeftCell="A7" workbookViewId="0">
      <selection activeCell="C14" sqref="C14:E25"/>
    </sheetView>
  </sheetViews>
  <sheetFormatPr baseColWidth="10" defaultRowHeight="15" x14ac:dyDescent="0.25"/>
  <cols>
    <col min="3" max="3" width="13" customWidth="1"/>
    <col min="9" max="9" width="12.140625" bestFit="1" customWidth="1"/>
  </cols>
  <sheetData>
    <row r="1" spans="1:9" ht="15" hidden="1" customHeight="1" x14ac:dyDescent="0.25">
      <c r="A1" s="37"/>
      <c r="B1" s="38" t="s">
        <v>38</v>
      </c>
      <c r="C1" s="38" t="s">
        <v>39</v>
      </c>
      <c r="D1" s="38" t="s">
        <v>40</v>
      </c>
      <c r="E1" s="39"/>
      <c r="F1" s="40"/>
      <c r="G1" s="40"/>
      <c r="H1" s="40"/>
      <c r="I1" s="40"/>
    </row>
    <row r="2" spans="1:9" ht="15" hidden="1" customHeight="1" x14ac:dyDescent="0.25">
      <c r="A2" s="41" t="s">
        <v>41</v>
      </c>
      <c r="B2" s="38">
        <v>11.43</v>
      </c>
      <c r="C2" s="38">
        <v>800</v>
      </c>
      <c r="D2" s="38">
        <f>SUM(B2*C2)</f>
        <v>9144</v>
      </c>
      <c r="E2" s="39"/>
      <c r="F2" s="40"/>
      <c r="G2" s="40"/>
      <c r="H2" s="42"/>
      <c r="I2" s="42"/>
    </row>
    <row r="3" spans="1:9" ht="15" hidden="1" customHeight="1" x14ac:dyDescent="0.25">
      <c r="A3" s="43" t="s">
        <v>42</v>
      </c>
      <c r="B3" s="38">
        <v>9.2100000000000009</v>
      </c>
      <c r="C3" s="38">
        <v>800</v>
      </c>
      <c r="D3" s="38">
        <f t="shared" ref="D3:D5" si="0">SUM(B3*C3)</f>
        <v>7368.0000000000009</v>
      </c>
      <c r="E3" s="39"/>
      <c r="F3" s="40"/>
      <c r="G3" s="40"/>
      <c r="H3" s="42"/>
      <c r="I3" s="42"/>
    </row>
    <row r="4" spans="1:9" ht="15" hidden="1" customHeight="1" x14ac:dyDescent="0.25">
      <c r="A4" s="44" t="s">
        <v>43</v>
      </c>
      <c r="B4" s="38">
        <v>8.16</v>
      </c>
      <c r="C4" s="38">
        <v>800</v>
      </c>
      <c r="D4" s="38">
        <f t="shared" si="0"/>
        <v>6528</v>
      </c>
      <c r="E4" s="39"/>
      <c r="F4" s="40"/>
      <c r="G4" s="40"/>
      <c r="H4" s="42"/>
      <c r="I4" s="42"/>
    </row>
    <row r="5" spans="1:9" ht="15" hidden="1" customHeight="1" x14ac:dyDescent="0.25">
      <c r="A5" s="45" t="s">
        <v>44</v>
      </c>
      <c r="B5" s="38">
        <v>7.6</v>
      </c>
      <c r="C5" s="38">
        <v>800</v>
      </c>
      <c r="D5" s="38">
        <f t="shared" si="0"/>
        <v>6080</v>
      </c>
      <c r="E5" s="39"/>
      <c r="F5" s="40"/>
      <c r="G5" s="40"/>
      <c r="H5" s="40"/>
      <c r="I5" s="40"/>
    </row>
    <row r="6" spans="1:9" ht="15" hidden="1" customHeight="1" x14ac:dyDescent="0.25">
      <c r="B6" s="40"/>
      <c r="C6" s="40"/>
      <c r="D6" s="40"/>
      <c r="E6" s="40"/>
      <c r="F6" s="40"/>
      <c r="G6" s="40"/>
      <c r="H6" s="40"/>
      <c r="I6" s="40"/>
    </row>
    <row r="7" spans="1:9" ht="15" customHeight="1" x14ac:dyDescent="0.25"/>
    <row r="8" spans="1:9" ht="15" customHeight="1" x14ac:dyDescent="0.25"/>
    <row r="9" spans="1:9" x14ac:dyDescent="0.25">
      <c r="A9" s="92" t="s">
        <v>45</v>
      </c>
      <c r="B9" s="92"/>
      <c r="C9" s="92" t="s">
        <v>46</v>
      </c>
      <c r="D9" s="92"/>
      <c r="E9" s="92"/>
      <c r="F9" s="92" t="s">
        <v>47</v>
      </c>
      <c r="G9" s="92"/>
      <c r="H9" s="92"/>
    </row>
    <row r="10" spans="1:9" x14ac:dyDescent="0.25">
      <c r="A10" s="93" t="s">
        <v>66</v>
      </c>
      <c r="B10" s="94"/>
      <c r="C10" s="95"/>
      <c r="D10" s="95"/>
      <c r="E10" s="95"/>
      <c r="F10" s="95"/>
      <c r="G10" s="95"/>
      <c r="H10" s="95"/>
    </row>
    <row r="13" spans="1:9" x14ac:dyDescent="0.25">
      <c r="A13" s="92" t="s">
        <v>48</v>
      </c>
      <c r="B13" s="92"/>
      <c r="C13" s="92" t="s">
        <v>49</v>
      </c>
      <c r="D13" s="92"/>
      <c r="E13" s="92"/>
      <c r="F13" s="92" t="s">
        <v>50</v>
      </c>
      <c r="G13" s="92"/>
      <c r="H13" s="92"/>
      <c r="I13" s="37" t="s">
        <v>51</v>
      </c>
    </row>
    <row r="14" spans="1:9" x14ac:dyDescent="0.25">
      <c r="A14" s="92" t="s">
        <v>52</v>
      </c>
      <c r="B14" s="92"/>
      <c r="C14" s="96"/>
      <c r="D14" s="96"/>
      <c r="E14" s="96"/>
      <c r="F14" s="97" t="e">
        <f>F28-C14</f>
        <v>#N/A</v>
      </c>
      <c r="G14" s="97"/>
      <c r="H14" s="97"/>
      <c r="I14" s="46" t="str">
        <f>IF(C14&lt;&gt;"",1-(F14/$F$28),"")</f>
        <v/>
      </c>
    </row>
    <row r="15" spans="1:9" x14ac:dyDescent="0.25">
      <c r="A15" s="92" t="s">
        <v>53</v>
      </c>
      <c r="B15" s="92"/>
      <c r="C15" s="96"/>
      <c r="D15" s="96"/>
      <c r="E15" s="96"/>
      <c r="F15" s="97" t="e">
        <f>F14-C15</f>
        <v>#N/A</v>
      </c>
      <c r="G15" s="97"/>
      <c r="H15" s="97"/>
      <c r="I15" s="46" t="str">
        <f>IF(C15&lt;&gt;"",1-(F15/$F$28),"")</f>
        <v/>
      </c>
    </row>
    <row r="16" spans="1:9" x14ac:dyDescent="0.25">
      <c r="A16" s="92" t="s">
        <v>54</v>
      </c>
      <c r="B16" s="92"/>
      <c r="C16" s="96"/>
      <c r="D16" s="96"/>
      <c r="E16" s="96"/>
      <c r="F16" s="97" t="e">
        <f>F15-C16</f>
        <v>#N/A</v>
      </c>
      <c r="G16" s="97"/>
      <c r="H16" s="97"/>
      <c r="I16" s="46" t="str">
        <f t="shared" ref="I16:I25" si="1">IF(C16&lt;&gt;"",1-(F16/$F$28),"")</f>
        <v/>
      </c>
    </row>
    <row r="17" spans="1:9" x14ac:dyDescent="0.25">
      <c r="A17" s="92" t="s">
        <v>55</v>
      </c>
      <c r="B17" s="92"/>
      <c r="C17" s="96"/>
      <c r="D17" s="96"/>
      <c r="E17" s="96"/>
      <c r="F17" s="97" t="e">
        <f t="shared" ref="F17:F25" si="2">F16-C17</f>
        <v>#N/A</v>
      </c>
      <c r="G17" s="97"/>
      <c r="H17" s="97"/>
      <c r="I17" s="46" t="str">
        <f t="shared" si="1"/>
        <v/>
      </c>
    </row>
    <row r="18" spans="1:9" x14ac:dyDescent="0.25">
      <c r="A18" s="92" t="s">
        <v>56</v>
      </c>
      <c r="B18" s="92"/>
      <c r="C18" s="96"/>
      <c r="D18" s="96"/>
      <c r="E18" s="96"/>
      <c r="F18" s="97" t="e">
        <f t="shared" si="2"/>
        <v>#N/A</v>
      </c>
      <c r="G18" s="97"/>
      <c r="H18" s="97"/>
      <c r="I18" s="46" t="str">
        <f t="shared" si="1"/>
        <v/>
      </c>
    </row>
    <row r="19" spans="1:9" x14ac:dyDescent="0.25">
      <c r="A19" s="92" t="s">
        <v>57</v>
      </c>
      <c r="B19" s="92"/>
      <c r="C19" s="96"/>
      <c r="D19" s="96"/>
      <c r="E19" s="96"/>
      <c r="F19" s="97" t="e">
        <f t="shared" si="2"/>
        <v>#N/A</v>
      </c>
      <c r="G19" s="97"/>
      <c r="H19" s="97"/>
      <c r="I19" s="46" t="str">
        <f t="shared" si="1"/>
        <v/>
      </c>
    </row>
    <row r="20" spans="1:9" x14ac:dyDescent="0.25">
      <c r="A20" s="92" t="s">
        <v>58</v>
      </c>
      <c r="B20" s="92"/>
      <c r="C20" s="96"/>
      <c r="D20" s="96"/>
      <c r="E20" s="96"/>
      <c r="F20" s="97" t="e">
        <f t="shared" si="2"/>
        <v>#N/A</v>
      </c>
      <c r="G20" s="97"/>
      <c r="H20" s="97"/>
      <c r="I20" s="46" t="str">
        <f t="shared" si="1"/>
        <v/>
      </c>
    </row>
    <row r="21" spans="1:9" x14ac:dyDescent="0.25">
      <c r="A21" s="92" t="s">
        <v>59</v>
      </c>
      <c r="B21" s="92"/>
      <c r="C21" s="96"/>
      <c r="D21" s="96"/>
      <c r="E21" s="96"/>
      <c r="F21" s="97" t="e">
        <f t="shared" si="2"/>
        <v>#N/A</v>
      </c>
      <c r="G21" s="97"/>
      <c r="H21" s="97"/>
      <c r="I21" s="46" t="str">
        <f t="shared" si="1"/>
        <v/>
      </c>
    </row>
    <row r="22" spans="1:9" x14ac:dyDescent="0.25">
      <c r="A22" s="92" t="s">
        <v>60</v>
      </c>
      <c r="B22" s="92"/>
      <c r="C22" s="96"/>
      <c r="D22" s="96"/>
      <c r="E22" s="96"/>
      <c r="F22" s="97" t="e">
        <f t="shared" si="2"/>
        <v>#N/A</v>
      </c>
      <c r="G22" s="97"/>
      <c r="H22" s="97"/>
      <c r="I22" s="46" t="str">
        <f t="shared" si="1"/>
        <v/>
      </c>
    </row>
    <row r="23" spans="1:9" x14ac:dyDescent="0.25">
      <c r="A23" s="92" t="s">
        <v>61</v>
      </c>
      <c r="B23" s="92"/>
      <c r="C23" s="96"/>
      <c r="D23" s="96"/>
      <c r="E23" s="96"/>
      <c r="F23" s="97" t="e">
        <f t="shared" si="2"/>
        <v>#N/A</v>
      </c>
      <c r="G23" s="97"/>
      <c r="H23" s="97"/>
      <c r="I23" s="46" t="str">
        <f t="shared" si="1"/>
        <v/>
      </c>
    </row>
    <row r="24" spans="1:9" x14ac:dyDescent="0.25">
      <c r="A24" s="92" t="s">
        <v>62</v>
      </c>
      <c r="B24" s="92"/>
      <c r="C24" s="96"/>
      <c r="D24" s="96"/>
      <c r="E24" s="96"/>
      <c r="F24" s="97" t="e">
        <f t="shared" si="2"/>
        <v>#N/A</v>
      </c>
      <c r="G24" s="97"/>
      <c r="H24" s="97"/>
      <c r="I24" s="46" t="str">
        <f t="shared" si="1"/>
        <v/>
      </c>
    </row>
    <row r="25" spans="1:9" x14ac:dyDescent="0.25">
      <c r="A25" s="92" t="s">
        <v>63</v>
      </c>
      <c r="B25" s="92"/>
      <c r="C25" s="96"/>
      <c r="D25" s="96"/>
      <c r="E25" s="96"/>
      <c r="F25" s="97" t="e">
        <f t="shared" si="2"/>
        <v>#N/A</v>
      </c>
      <c r="G25" s="97"/>
      <c r="H25" s="97"/>
      <c r="I25" s="46" t="str">
        <f t="shared" si="1"/>
        <v/>
      </c>
    </row>
    <row r="26" spans="1:9" x14ac:dyDescent="0.25">
      <c r="A26" s="98"/>
      <c r="B26" s="98"/>
    </row>
    <row r="28" spans="1:9" x14ac:dyDescent="0.25">
      <c r="A28" s="99" t="s">
        <v>64</v>
      </c>
      <c r="B28" s="99"/>
      <c r="C28" s="99"/>
      <c r="D28" s="99"/>
      <c r="E28" s="99"/>
      <c r="F28" s="100" t="e">
        <f>VLOOKUP(A10,'Taux horaire'!B1:E13,4,FALSE)</f>
        <v>#N/A</v>
      </c>
      <c r="G28" s="100"/>
      <c r="H28" s="100"/>
    </row>
  </sheetData>
  <sheetProtection selectLockedCells="1"/>
  <mergeCells count="48">
    <mergeCell ref="A25:B25"/>
    <mergeCell ref="C25:E25"/>
    <mergeCell ref="F25:H25"/>
    <mergeCell ref="A26:B26"/>
    <mergeCell ref="A28:E28"/>
    <mergeCell ref="F28:H28"/>
    <mergeCell ref="A23:B23"/>
    <mergeCell ref="C23:E23"/>
    <mergeCell ref="F23:H23"/>
    <mergeCell ref="A24:B24"/>
    <mergeCell ref="C24:E24"/>
    <mergeCell ref="F24:H24"/>
    <mergeCell ref="A21:B21"/>
    <mergeCell ref="C21:E21"/>
    <mergeCell ref="F21:H21"/>
    <mergeCell ref="A22:B22"/>
    <mergeCell ref="C22:E22"/>
    <mergeCell ref="F22:H22"/>
    <mergeCell ref="A19:B19"/>
    <mergeCell ref="C19:E19"/>
    <mergeCell ref="F19:H19"/>
    <mergeCell ref="A20:B20"/>
    <mergeCell ref="C20:E20"/>
    <mergeCell ref="F20:H20"/>
    <mergeCell ref="A17:B17"/>
    <mergeCell ref="C17:E17"/>
    <mergeCell ref="F17:H17"/>
    <mergeCell ref="A18:B18"/>
    <mergeCell ref="C18:E18"/>
    <mergeCell ref="F18:H18"/>
    <mergeCell ref="A15:B15"/>
    <mergeCell ref="C15:E15"/>
    <mergeCell ref="F15:H15"/>
    <mergeCell ref="A16:B16"/>
    <mergeCell ref="C16:E16"/>
    <mergeCell ref="F16:H16"/>
    <mergeCell ref="A13:B13"/>
    <mergeCell ref="C13:E13"/>
    <mergeCell ref="F13:H13"/>
    <mergeCell ref="A14:B14"/>
    <mergeCell ref="C14:E14"/>
    <mergeCell ref="F14:H14"/>
    <mergeCell ref="A9:B9"/>
    <mergeCell ref="C9:E9"/>
    <mergeCell ref="F9:H9"/>
    <mergeCell ref="A10:B10"/>
    <mergeCell ref="C10:E10"/>
    <mergeCell ref="F10:H10"/>
  </mergeCells>
  <conditionalFormatting sqref="I14:I25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dataValidations count="2">
    <dataValidation type="custom" showInputMessage="1" showErrorMessage="1" error="Choisir votre grade avant tout dans le menu déroulant" sqref="C10:H10 C14:E25">
      <formula1>$A$10&lt;&gt;""</formula1>
    </dataValidation>
    <dataValidation type="list" allowBlank="1" showInputMessage="1" showErrorMessage="1" error="Merci de choisir déjà votre grade" sqref="A10:B10">
      <formula1>Grade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Taux horaire</vt:lpstr>
      <vt:lpstr>Base</vt:lpstr>
      <vt:lpstr>Base vierge spv</vt:lpstr>
      <vt:lpstr>Base!Zone_d_impression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Michel</cp:lastModifiedBy>
  <dcterms:created xsi:type="dcterms:W3CDTF">2016-04-15T11:21:11Z</dcterms:created>
  <dcterms:modified xsi:type="dcterms:W3CDTF">2016-04-16T12:23:44Z</dcterms:modified>
</cp:coreProperties>
</file>