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5" yWindow="-15" windowWidth="10800" windowHeight="10155"/>
  </bookViews>
  <sheets>
    <sheet name="Feuil1" sheetId="1" r:id="rId1"/>
  </sheets>
  <definedNames>
    <definedName name="_xlnm._FilterDatabase" localSheetId="0" hidden="1">Feuil1!$A$1:$F$89</definedName>
    <definedName name="ETATS">Feuil1!$E$2:$E$89</definedName>
  </definedNames>
  <calcPr calcId="152511"/>
</workbook>
</file>

<file path=xl/calcChain.xml><?xml version="1.0" encoding="utf-8"?>
<calcChain xmlns="http://schemas.openxmlformats.org/spreadsheetml/2006/main">
  <c r="K8" i="1" l="1"/>
  <c r="J8" i="1"/>
  <c r="J6" i="1" a="1"/>
  <c r="J6" i="1" s="1"/>
  <c r="J5" i="1" a="1"/>
  <c r="J5" i="1" s="1"/>
  <c r="O4" i="1" l="1"/>
  <c r="K6" i="1"/>
  <c r="K5" i="1"/>
</calcChain>
</file>

<file path=xl/sharedStrings.xml><?xml version="1.0" encoding="utf-8"?>
<sst xmlns="http://schemas.openxmlformats.org/spreadsheetml/2006/main" count="457" uniqueCount="240">
  <si>
    <t>Destinataire</t>
  </si>
  <si>
    <t>Date
Expédition</t>
  </si>
  <si>
    <t>Quantité en anomalie</t>
  </si>
  <si>
    <t>Motif anomalie</t>
  </si>
  <si>
    <t>lettre de voiture</t>
  </si>
  <si>
    <t>ATAC STRASBOURG SAS</t>
  </si>
  <si>
    <t>40192653SO00014</t>
  </si>
  <si>
    <t>01/04/2016</t>
  </si>
  <si>
    <t>Abimés</t>
  </si>
  <si>
    <t>35T160182968</t>
  </si>
  <si>
    <t>LOGIDIS - CSF CAVAILLON</t>
  </si>
  <si>
    <t>40192845SO00014</t>
  </si>
  <si>
    <t>35T160183035</t>
  </si>
  <si>
    <t>CARREFOUR STE GENEVIEVE MBC</t>
  </si>
  <si>
    <t>40192642SO00014</t>
  </si>
  <si>
    <t>35T160183091</t>
  </si>
  <si>
    <t>DELI XL CENTRE FRAIS</t>
  </si>
  <si>
    <t>40192805SO00014</t>
  </si>
  <si>
    <t>Autre</t>
  </si>
  <si>
    <t>35T160183020</t>
  </si>
  <si>
    <t>AUCHAN BEYCHAC</t>
  </si>
  <si>
    <t>40193089SO00014</t>
  </si>
  <si>
    <t>02/04/2016</t>
  </si>
  <si>
    <t>35T160183150</t>
  </si>
  <si>
    <t>SCALANDES MONT DE MARSAN</t>
  </si>
  <si>
    <t>40193260SO00014</t>
  </si>
  <si>
    <t>35T160183296</t>
  </si>
  <si>
    <t>SAMADA NANCY</t>
  </si>
  <si>
    <t>40173898SO00014</t>
  </si>
  <si>
    <t>35T160183132</t>
  </si>
  <si>
    <t>CARREFOUR BEZIERS (MBC) CHEZ DHL</t>
  </si>
  <si>
    <t>40193164SO00014</t>
  </si>
  <si>
    <t>35T160183159</t>
  </si>
  <si>
    <t>SYSTEME U IFS</t>
  </si>
  <si>
    <t>40182771SO00014</t>
  </si>
  <si>
    <t>04/04/2016</t>
  </si>
  <si>
    <t>35T160183323</t>
  </si>
  <si>
    <t>COOP ATLANTIQUE INGRANDES</t>
  </si>
  <si>
    <t>40193064SO00014</t>
  </si>
  <si>
    <t>35T160183325</t>
  </si>
  <si>
    <t>CARREFOUR LENS MBC HYPER 699</t>
  </si>
  <si>
    <t>40193313SO00014</t>
  </si>
  <si>
    <t>35T160183328</t>
  </si>
  <si>
    <t>SCHIEVER DIST.PDTS FRAI</t>
  </si>
  <si>
    <t>40186869SO00014</t>
  </si>
  <si>
    <t>05/04/2016</t>
  </si>
  <si>
    <t>SYSTEME U PLAINTEL</t>
  </si>
  <si>
    <t>40181242SO00014</t>
  </si>
  <si>
    <t>35T160183590</t>
  </si>
  <si>
    <t>SAMADA BRUGES</t>
  </si>
  <si>
    <t>40173876SO00014</t>
  </si>
  <si>
    <t>35T160183588</t>
  </si>
  <si>
    <t>CORA PLATEFORME ST GENIS</t>
  </si>
  <si>
    <t>40194186SO00014</t>
  </si>
  <si>
    <t>06/04/2016</t>
  </si>
  <si>
    <t>35T160183828</t>
  </si>
  <si>
    <t>CASINO GAEL  GS</t>
  </si>
  <si>
    <t>40194304SO00014</t>
  </si>
  <si>
    <t>35T160183923</t>
  </si>
  <si>
    <t>CASINON GRIGNY GS</t>
  </si>
  <si>
    <t>40194295SO00014</t>
  </si>
  <si>
    <t>35T160183926</t>
  </si>
  <si>
    <t>SYSTEME U VENDARGUES</t>
  </si>
  <si>
    <t>40183114SO00014</t>
  </si>
  <si>
    <t>35T160183819</t>
  </si>
  <si>
    <t>LECLERC GUINGAMP</t>
  </si>
  <si>
    <t>40194423SO00014</t>
  </si>
  <si>
    <t>35T160183833</t>
  </si>
  <si>
    <t>LECASUD - LE LUC</t>
  </si>
  <si>
    <t>40194724SO00014</t>
  </si>
  <si>
    <t>07/04/2016</t>
  </si>
  <si>
    <t>35T160184151</t>
  </si>
  <si>
    <t>40194688SO00014</t>
  </si>
  <si>
    <t>35T160184314</t>
  </si>
  <si>
    <t>BASE ITM BEZIERS</t>
  </si>
  <si>
    <t>40194825SO00014</t>
  </si>
  <si>
    <t>35T160184208</t>
  </si>
  <si>
    <t>40194973SO00014</t>
  </si>
  <si>
    <t>35T160184113</t>
  </si>
  <si>
    <t>40194779SO00014</t>
  </si>
  <si>
    <t>35T160184168</t>
  </si>
  <si>
    <t>SCASO CESTAS ENTREPOT FRAIS</t>
  </si>
  <si>
    <t>40195060SO00014</t>
  </si>
  <si>
    <t>08/04/2016</t>
  </si>
  <si>
    <t>35T160184355</t>
  </si>
  <si>
    <t>CSD / COMPTOIR SAVOYARD</t>
  </si>
  <si>
    <t>40195629SO00014</t>
  </si>
  <si>
    <t>09/04/2016</t>
  </si>
  <si>
    <t>35T160184696</t>
  </si>
  <si>
    <t>SAMADA CLESUD</t>
  </si>
  <si>
    <t>40180301SO00014</t>
  </si>
  <si>
    <t>35T160184602</t>
  </si>
  <si>
    <t>40195593SO00014</t>
  </si>
  <si>
    <t>35T160184655</t>
  </si>
  <si>
    <t>40195655SO00014</t>
  </si>
  <si>
    <t>35T160184703</t>
  </si>
  <si>
    <t>40195511SO00014</t>
  </si>
  <si>
    <t>35T160184615</t>
  </si>
  <si>
    <t>MATCH NORD LOMME</t>
  </si>
  <si>
    <t>40195228SO00014</t>
  </si>
  <si>
    <t>35T160184627</t>
  </si>
  <si>
    <t>ALPHAPRIM</t>
  </si>
  <si>
    <t>40196448SO00014</t>
  </si>
  <si>
    <t>12/04/2016</t>
  </si>
  <si>
    <t>35T160185137</t>
  </si>
  <si>
    <t>40180330SO00014</t>
  </si>
  <si>
    <t>35T160185202</t>
  </si>
  <si>
    <t>SAMADA ARRAS</t>
  </si>
  <si>
    <t>40180339SO00014</t>
  </si>
  <si>
    <t>35T160185210</t>
  </si>
  <si>
    <t>CM CMMU ST GERMAIN</t>
  </si>
  <si>
    <t>40196761SO00014</t>
  </si>
  <si>
    <t>13/04/2016</t>
  </si>
  <si>
    <t>35T160185340</t>
  </si>
  <si>
    <t>CORA MOULIN LES METZ</t>
  </si>
  <si>
    <t>40196565SO00014</t>
  </si>
  <si>
    <t>35T160185471</t>
  </si>
  <si>
    <t>PF AUCHAN LOG. OUEST</t>
  </si>
  <si>
    <t>40196647SO00014</t>
  </si>
  <si>
    <t>35T160185297</t>
  </si>
  <si>
    <t>SCACENTRE YZEURE</t>
  </si>
  <si>
    <t>40196596SO00014</t>
  </si>
  <si>
    <t>35T160185266</t>
  </si>
  <si>
    <t>LECASUD CABANNES</t>
  </si>
  <si>
    <t>40196734SO00014</t>
  </si>
  <si>
    <t>15/04/2016</t>
  </si>
  <si>
    <t>35T160185747</t>
  </si>
  <si>
    <t>SAMADA TOURS LR/EASYDIS</t>
  </si>
  <si>
    <t>40180322SO00014</t>
  </si>
  <si>
    <t>16/04/2016</t>
  </si>
  <si>
    <t>35T160186021</t>
  </si>
  <si>
    <t>40196731SO00014</t>
  </si>
  <si>
    <t>35T160185994</t>
  </si>
  <si>
    <t>40180332SO00014</t>
  </si>
  <si>
    <t>35T160185992</t>
  </si>
  <si>
    <t>DAUNAT BOURGOGNE</t>
  </si>
  <si>
    <t>40198832SO00014</t>
  </si>
  <si>
    <t>19/04/2016</t>
  </si>
  <si>
    <t>35T160186538</t>
  </si>
  <si>
    <t>MONCE SOCAMAINE C/O STEF TFE</t>
  </si>
  <si>
    <t>40198634SO00014</t>
  </si>
  <si>
    <t>35T160186429</t>
  </si>
  <si>
    <t>40199640SO00014</t>
  </si>
  <si>
    <t>21/04/2016</t>
  </si>
  <si>
    <t>35T160186970</t>
  </si>
  <si>
    <t>40199654SO00014</t>
  </si>
  <si>
    <t>35T160187127</t>
  </si>
  <si>
    <t>LCM MONCEL LES LUNEVILLE</t>
  </si>
  <si>
    <t>40199665SO00014</t>
  </si>
  <si>
    <t>35T160187098</t>
  </si>
  <si>
    <t>BRETANOR (SCANORMANDE)</t>
  </si>
  <si>
    <t>40173856SO00014</t>
  </si>
  <si>
    <t>22/04/2016</t>
  </si>
  <si>
    <t>35T160187148</t>
  </si>
  <si>
    <t>CASINO LIMOGES GS</t>
  </si>
  <si>
    <t>40200067SO00014</t>
  </si>
  <si>
    <t>35T160187172</t>
  </si>
  <si>
    <t>CASINO AUXERRE GS</t>
  </si>
  <si>
    <t>40200064SO00014</t>
  </si>
  <si>
    <t>35T160187292</t>
  </si>
  <si>
    <t>40200000SO00014</t>
  </si>
  <si>
    <t>35T160187166</t>
  </si>
  <si>
    <t>40200290SO00014</t>
  </si>
  <si>
    <t>23/04/2016</t>
  </si>
  <si>
    <t>35T160187383</t>
  </si>
  <si>
    <t>ATAC - SIMPLY MARKET PARCAY</t>
  </si>
  <si>
    <t>40185654SO00014</t>
  </si>
  <si>
    <t>35T160187502</t>
  </si>
  <si>
    <t>SCAOUEST ENT LECLERC</t>
  </si>
  <si>
    <t>40176218SO00014</t>
  </si>
  <si>
    <t>35T160187401</t>
  </si>
  <si>
    <t>40200531SO00014</t>
  </si>
  <si>
    <t>35T160187480</t>
  </si>
  <si>
    <t>40180298SO00014</t>
  </si>
  <si>
    <t>35T160187376</t>
  </si>
  <si>
    <t>40180325SO00014</t>
  </si>
  <si>
    <t>35T160187405</t>
  </si>
  <si>
    <t>40200526SO00014</t>
  </si>
  <si>
    <t>35T160187451</t>
  </si>
  <si>
    <t>40200385SO00014</t>
  </si>
  <si>
    <t>35T160187386</t>
  </si>
  <si>
    <t>CEDICORA 3</t>
  </si>
  <si>
    <t>40200303SO00014</t>
  </si>
  <si>
    <t>35T160187385</t>
  </si>
  <si>
    <t>AUCHAN LE COUDRAY MONTCEAUX</t>
  </si>
  <si>
    <t>40200393SO00014</t>
  </si>
  <si>
    <t>35T160187421</t>
  </si>
  <si>
    <t>IN VIVO BVA</t>
  </si>
  <si>
    <t>40199822SA00014</t>
  </si>
  <si>
    <t>25/04/2016</t>
  </si>
  <si>
    <t>35T160187757</t>
  </si>
  <si>
    <t>40200808SO00014</t>
  </si>
  <si>
    <t>35T160187587</t>
  </si>
  <si>
    <t>SAMADA GARONOR</t>
  </si>
  <si>
    <t>40185285SO00014</t>
  </si>
  <si>
    <t>26/04/2016</t>
  </si>
  <si>
    <t>35T160187984</t>
  </si>
  <si>
    <t>SAMADA WISSOUS</t>
  </si>
  <si>
    <t>40201025SO00014</t>
  </si>
  <si>
    <t>35T160187983</t>
  </si>
  <si>
    <t>40175642SO00014</t>
  </si>
  <si>
    <t>35T160187764</t>
  </si>
  <si>
    <t>40201719SO00014</t>
  </si>
  <si>
    <t>28/04/2016</t>
  </si>
  <si>
    <t>35T160188479</t>
  </si>
  <si>
    <t>40202051SO00014</t>
  </si>
  <si>
    <t>35T160188296</t>
  </si>
  <si>
    <t>40202027SO00014</t>
  </si>
  <si>
    <t>35T160188270</t>
  </si>
  <si>
    <t>40185257SO00014</t>
  </si>
  <si>
    <t>35T160188455</t>
  </si>
  <si>
    <t>40185286SO00014</t>
  </si>
  <si>
    <t>35T160188463</t>
  </si>
  <si>
    <t>CASINO TOULOUSE GS</t>
  </si>
  <si>
    <t>40202593SO00014</t>
  </si>
  <si>
    <t>29/04/2016</t>
  </si>
  <si>
    <t>35T160188540</t>
  </si>
  <si>
    <t>CODIFRANCE CHATEAUNEUF</t>
  </si>
  <si>
    <t>40202617SO00014</t>
  </si>
  <si>
    <t>35T160188541</t>
  </si>
  <si>
    <t>40203055SO00014</t>
  </si>
  <si>
    <t>30/04/2016</t>
  </si>
  <si>
    <t>35T160188840</t>
  </si>
  <si>
    <t>CASINO AIX GS</t>
  </si>
  <si>
    <t>40202977SO00014</t>
  </si>
  <si>
    <t>35T160188801</t>
  </si>
  <si>
    <t>40202864SO00014</t>
  </si>
  <si>
    <t>35T160188713</t>
  </si>
  <si>
    <t>N° de commande</t>
  </si>
  <si>
    <t>Abimé</t>
  </si>
  <si>
    <t>=SOMME.SI((E2:E428;)*(SI(F2:F428="Autre";0;1/NB.SI(F2:F428;F2:F428))))</t>
  </si>
  <si>
    <t>35T160183472</t>
  </si>
  <si>
    <t>Motif</t>
  </si>
  <si>
    <t>Nbr litiges</t>
  </si>
  <si>
    <t>nbr colis</t>
  </si>
  <si>
    <t>Total</t>
  </si>
  <si>
    <t>nbr litiges sans doublons</t>
  </si>
  <si>
    <t>=SOMMEPROD(1/NB.SI((NB.SI(E:E;"Autre"));(NB.SI(E:E;"Autre"))))</t>
  </si>
  <si>
    <t>=SI(E:E="Autre";(NBVAL(E2:E1000))-(SOMMEPROD(1/NB.SI(F2:F89;F2:F89)));0)</t>
  </si>
  <si>
    <t>=SOMME.SI($E$2:$E$1000;"autre";$D$2:$D$1000)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</si>
</sst>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sz val="9"/>
      <color rgb="FF333333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9" xfId="0" applyBorder="1" applyAlignment="1">
      <alignment horizontal="center"/>
    </xf>
    <xf numFmtId="0" fontId="0" fillId="0" borderId="10" xfId="0" applyBorder="1"/>
    <xf numFmtId="0" fontId="0" fillId="2" borderId="2" xfId="0" applyFill="1" applyBorder="1"/>
    <xf numFmtId="0" fontId="0" fillId="2" borderId="12" xfId="0" applyFill="1" applyBorder="1"/>
    <xf numFmtId="0" fontId="0" fillId="2" borderId="12" xfId="0" applyFill="1" applyBorder="1" applyAlignment="1">
      <alignment horizontal="center"/>
    </xf>
    <xf numFmtId="0" fontId="0" fillId="2" borderId="13" xfId="0" applyFill="1" applyBorder="1"/>
    <xf numFmtId="0" fontId="0" fillId="0" borderId="0" xfId="0" quotePrefix="1"/>
    <xf numFmtId="2" fontId="0" fillId="0" borderId="0" xfId="0" applyNumberFormat="1"/>
    <xf numFmtId="0" fontId="2" fillId="0" borderId="0" xfId="0" quotePrefix="1" applyFont="1"/>
    <xf numFmtId="164" fontId="0" fillId="0" borderId="0" xfId="0" applyNumberFormat="1"/>
    <xf numFmtId="0" fontId="0" fillId="0" borderId="11" xfId="0" applyBorder="1"/>
    <xf numFmtId="0" fontId="0" fillId="0" borderId="2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1" fillId="0" borderId="2" xfId="0" applyFont="1" applyBorder="1"/>
    <xf numFmtId="0" fontId="1" fillId="0" borderId="12" xfId="0" applyFont="1" applyBorder="1"/>
    <xf numFmtId="0" fontId="1" fillId="0" borderId="17" xfId="0" applyFont="1" applyBorder="1" applyAlignment="1">
      <alignment horizontal="center" wrapText="1"/>
    </xf>
    <xf numFmtId="0" fontId="1" fillId="0" borderId="18" xfId="0" applyFont="1" applyBorder="1" applyAlignment="1">
      <alignment horizontal="center" wrapText="1"/>
    </xf>
    <xf numFmtId="0" fontId="1" fillId="0" borderId="19" xfId="0" applyFont="1" applyBorder="1" applyAlignment="1">
      <alignment horizont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3" fillId="0" borderId="0" xfId="0" applyFont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585107</xdr:colOff>
      <xdr:row>7</xdr:row>
      <xdr:rowOff>0</xdr:rowOff>
    </xdr:from>
    <xdr:to>
      <xdr:col>21</xdr:col>
      <xdr:colOff>81642</xdr:colOff>
      <xdr:row>11</xdr:row>
      <xdr:rowOff>0</xdr:rowOff>
    </xdr:to>
    <xdr:sp macro="" textlink="">
      <xdr:nvSpPr>
        <xdr:cNvPr id="2" name="ZoneTexte 1"/>
        <xdr:cNvSpPr txBox="1"/>
      </xdr:nvSpPr>
      <xdr:spPr>
        <a:xfrm>
          <a:off x="14260286" y="1401536"/>
          <a:ext cx="4068535" cy="775607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/>
            <a:t>Ici on a le bon nombre de litiges une fois qu'on enlève les doublons. (12  doublons).</a:t>
          </a:r>
        </a:p>
        <a:p>
          <a:endParaRPr lang="fr-FR" sz="1100"/>
        </a:p>
        <a:p>
          <a:endParaRPr lang="fr-FR" sz="1100"/>
        </a:p>
      </xdr:txBody>
    </xdr:sp>
    <xdr:clientData/>
  </xdr:twoCellAnchor>
  <xdr:twoCellAnchor>
    <xdr:from>
      <xdr:col>14</xdr:col>
      <xdr:colOff>557892</xdr:colOff>
      <xdr:row>4</xdr:row>
      <xdr:rowOff>163286</xdr:rowOff>
    </xdr:from>
    <xdr:to>
      <xdr:col>15</xdr:col>
      <xdr:colOff>530678</xdr:colOff>
      <xdr:row>6</xdr:row>
      <xdr:rowOff>190500</xdr:rowOff>
    </xdr:to>
    <xdr:cxnSp macro="">
      <xdr:nvCxnSpPr>
        <xdr:cNvPr id="4" name="Connecteur droit avec flèche 3"/>
        <xdr:cNvCxnSpPr/>
      </xdr:nvCxnSpPr>
      <xdr:spPr>
        <a:xfrm flipH="1" flipV="1">
          <a:off x="13471071" y="966107"/>
          <a:ext cx="734786" cy="421822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16329</xdr:colOff>
      <xdr:row>10</xdr:row>
      <xdr:rowOff>29936</xdr:rowOff>
    </xdr:from>
    <xdr:to>
      <xdr:col>13</xdr:col>
      <xdr:colOff>615042</xdr:colOff>
      <xdr:row>14</xdr:row>
      <xdr:rowOff>43543</xdr:rowOff>
    </xdr:to>
    <xdr:sp macro="" textlink="">
      <xdr:nvSpPr>
        <xdr:cNvPr id="5" name="ZoneTexte 4"/>
        <xdr:cNvSpPr txBox="1"/>
      </xdr:nvSpPr>
      <xdr:spPr>
        <a:xfrm>
          <a:off x="8466365" y="2016579"/>
          <a:ext cx="4068534" cy="775607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/>
            <a:t>Le problème ici c'est que je ne trouve pas la fonction</a:t>
          </a:r>
          <a:r>
            <a:rPr lang="fr-FR" sz="1200" baseline="0"/>
            <a:t> pour enlever les doublons au nombre de litiges lorsque je ne tiens compte que d'un motif.</a:t>
          </a:r>
          <a:endParaRPr lang="fr-FR" sz="1200"/>
        </a:p>
        <a:p>
          <a:endParaRPr lang="fr-FR" sz="1100"/>
        </a:p>
      </xdr:txBody>
    </xdr:sp>
    <xdr:clientData/>
  </xdr:twoCellAnchor>
  <xdr:twoCellAnchor>
    <xdr:from>
      <xdr:col>9</xdr:col>
      <xdr:colOff>206829</xdr:colOff>
      <xdr:row>5</xdr:row>
      <xdr:rowOff>108858</xdr:rowOff>
    </xdr:from>
    <xdr:to>
      <xdr:col>9</xdr:col>
      <xdr:colOff>557893</xdr:colOff>
      <xdr:row>10</xdr:row>
      <xdr:rowOff>97972</xdr:rowOff>
    </xdr:to>
    <xdr:cxnSp macro="">
      <xdr:nvCxnSpPr>
        <xdr:cNvPr id="6" name="Connecteur droit avec flèche 5"/>
        <xdr:cNvCxnSpPr/>
      </xdr:nvCxnSpPr>
      <xdr:spPr>
        <a:xfrm flipV="1">
          <a:off x="9378043" y="1102179"/>
          <a:ext cx="351064" cy="982436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726621</xdr:colOff>
      <xdr:row>4</xdr:row>
      <xdr:rowOff>108858</xdr:rowOff>
    </xdr:from>
    <xdr:to>
      <xdr:col>9</xdr:col>
      <xdr:colOff>530679</xdr:colOff>
      <xdr:row>10</xdr:row>
      <xdr:rowOff>46267</xdr:rowOff>
    </xdr:to>
    <xdr:cxnSp macro="">
      <xdr:nvCxnSpPr>
        <xdr:cNvPr id="7" name="Connecteur droit avec flèche 6"/>
        <xdr:cNvCxnSpPr/>
      </xdr:nvCxnSpPr>
      <xdr:spPr>
        <a:xfrm flipV="1">
          <a:off x="9135835" y="911679"/>
          <a:ext cx="566058" cy="11212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342900</xdr:colOff>
      <xdr:row>22</xdr:row>
      <xdr:rowOff>70756</xdr:rowOff>
    </xdr:from>
    <xdr:to>
      <xdr:col>20</xdr:col>
      <xdr:colOff>601435</xdr:colOff>
      <xdr:row>26</xdr:row>
      <xdr:rowOff>70756</xdr:rowOff>
    </xdr:to>
    <xdr:sp macro="" textlink="">
      <xdr:nvSpPr>
        <xdr:cNvPr id="12" name="ZoneTexte 11"/>
        <xdr:cNvSpPr txBox="1"/>
      </xdr:nvSpPr>
      <xdr:spPr>
        <a:xfrm>
          <a:off x="14018079" y="4343399"/>
          <a:ext cx="4068535" cy="775607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/>
            <a:t>Différentes formules que j'ai testé mais</a:t>
          </a:r>
          <a:r>
            <a:rPr lang="fr-FR" sz="1200" baseline="0"/>
            <a:t> aucune ne marche ...</a:t>
          </a:r>
        </a:p>
        <a:p>
          <a:r>
            <a:rPr lang="fr-FR" sz="1200" baseline="0"/>
            <a:t>Je me suis focalisé sur le motif "autre" pour prendre un exemple. </a:t>
          </a:r>
          <a:endParaRPr lang="fr-FR" sz="1200"/>
        </a:p>
        <a:p>
          <a:endParaRPr lang="fr-FR" sz="1100"/>
        </a:p>
        <a:p>
          <a:endParaRPr lang="fr-FR" sz="1100"/>
        </a:p>
      </xdr:txBody>
    </xdr:sp>
    <xdr:clientData/>
  </xdr:twoCellAnchor>
  <xdr:twoCellAnchor>
    <xdr:from>
      <xdr:col>14</xdr:col>
      <xdr:colOff>680357</xdr:colOff>
      <xdr:row>24</xdr:row>
      <xdr:rowOff>68036</xdr:rowOff>
    </xdr:from>
    <xdr:to>
      <xdr:col>15</xdr:col>
      <xdr:colOff>332014</xdr:colOff>
      <xdr:row>24</xdr:row>
      <xdr:rowOff>73480</xdr:rowOff>
    </xdr:to>
    <xdr:cxnSp macro="">
      <xdr:nvCxnSpPr>
        <xdr:cNvPr id="13" name="Connecteur droit avec flèche 12"/>
        <xdr:cNvCxnSpPr/>
      </xdr:nvCxnSpPr>
      <xdr:spPr>
        <a:xfrm flipH="1" flipV="1">
          <a:off x="13593536" y="4735286"/>
          <a:ext cx="413657" cy="5444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9"/>
  <sheetViews>
    <sheetView tabSelected="1" zoomScale="70" zoomScaleNormal="70" workbookViewId="0">
      <selection activeCell="H6" sqref="H6"/>
    </sheetView>
  </sheetViews>
  <sheetFormatPr baseColWidth="10" defaultRowHeight="15" x14ac:dyDescent="0.25"/>
  <cols>
    <col min="1" max="1" width="34" bestFit="1" customWidth="1"/>
    <col min="2" max="2" width="19.7109375" bestFit="1" customWidth="1"/>
    <col min="3" max="3" width="14.5703125" bestFit="1" customWidth="1"/>
    <col min="4" max="4" width="8.42578125" style="1" customWidth="1"/>
    <col min="6" max="6" width="15.7109375" bestFit="1" customWidth="1"/>
    <col min="13" max="13" width="6.28515625" customWidth="1"/>
    <col min="14" max="14" width="15.5703125" customWidth="1"/>
  </cols>
  <sheetData>
    <row r="1" spans="1:15" ht="15.75" thickBot="1" x14ac:dyDescent="0.3">
      <c r="A1" s="14" t="s">
        <v>0</v>
      </c>
      <c r="B1" s="15" t="s">
        <v>228</v>
      </c>
      <c r="C1" s="14" t="s">
        <v>1</v>
      </c>
      <c r="D1" s="16" t="s">
        <v>2</v>
      </c>
      <c r="E1" s="14" t="s">
        <v>3</v>
      </c>
      <c r="F1" s="17" t="s">
        <v>4</v>
      </c>
    </row>
    <row r="2" spans="1:15" x14ac:dyDescent="0.25">
      <c r="A2" s="10" t="s">
        <v>5</v>
      </c>
      <c r="B2" s="11" t="s">
        <v>6</v>
      </c>
      <c r="C2" s="11" t="s">
        <v>7</v>
      </c>
      <c r="D2" s="12">
        <v>1</v>
      </c>
      <c r="E2" s="11" t="s">
        <v>8</v>
      </c>
      <c r="F2" s="13" t="s">
        <v>9</v>
      </c>
    </row>
    <row r="3" spans="1:15" ht="15.75" thickBot="1" x14ac:dyDescent="0.3">
      <c r="A3" s="4" t="s">
        <v>5</v>
      </c>
      <c r="B3" s="2" t="s">
        <v>6</v>
      </c>
      <c r="C3" s="2" t="s">
        <v>7</v>
      </c>
      <c r="D3" s="3">
        <v>2</v>
      </c>
      <c r="E3" s="2" t="s">
        <v>8</v>
      </c>
      <c r="F3" s="5" t="s">
        <v>9</v>
      </c>
    </row>
    <row r="4" spans="1:15" ht="15.75" thickBot="1" x14ac:dyDescent="0.3">
      <c r="A4" s="4" t="s">
        <v>10</v>
      </c>
      <c r="B4" s="2" t="s">
        <v>11</v>
      </c>
      <c r="C4" s="2" t="s">
        <v>7</v>
      </c>
      <c r="D4" s="3">
        <v>4</v>
      </c>
      <c r="E4" s="2" t="s">
        <v>8</v>
      </c>
      <c r="F4" s="5" t="s">
        <v>12</v>
      </c>
      <c r="I4" s="28" t="s">
        <v>232</v>
      </c>
      <c r="J4" s="29" t="s">
        <v>233</v>
      </c>
      <c r="K4" s="28" t="s">
        <v>234</v>
      </c>
      <c r="N4" s="30" t="s">
        <v>236</v>
      </c>
      <c r="O4" s="33">
        <f>SUMPRODUCT(1/COUNTIF(F2:F89,F2:F89))</f>
        <v>76</v>
      </c>
    </row>
    <row r="5" spans="1:15" x14ac:dyDescent="0.25">
      <c r="A5" s="4" t="s">
        <v>13</v>
      </c>
      <c r="B5" s="2" t="s">
        <v>14</v>
      </c>
      <c r="C5" s="2" t="s">
        <v>7</v>
      </c>
      <c r="D5" s="3">
        <v>3</v>
      </c>
      <c r="E5" s="2" t="s">
        <v>8</v>
      </c>
      <c r="F5" s="5" t="s">
        <v>15</v>
      </c>
      <c r="I5" s="26" t="s">
        <v>229</v>
      </c>
      <c r="J5" s="24">
        <f t="array" ref="J5">SUM(IF(ETATS="Abimés",1/COUNTIF(F2:F89,F2:F89)))</f>
        <v>70.5</v>
      </c>
      <c r="K5" s="13">
        <f>SUMIF($E$2:$E$1000,"Abimés",$D$2:$D$1000)</f>
        <v>262</v>
      </c>
      <c r="N5" s="31"/>
      <c r="O5" s="34"/>
    </row>
    <row r="6" spans="1:15" ht="15.75" thickBot="1" x14ac:dyDescent="0.3">
      <c r="A6" s="4" t="s">
        <v>13</v>
      </c>
      <c r="B6" s="2" t="s">
        <v>14</v>
      </c>
      <c r="C6" s="2" t="s">
        <v>7</v>
      </c>
      <c r="D6" s="3">
        <v>2</v>
      </c>
      <c r="E6" s="2" t="s">
        <v>8</v>
      </c>
      <c r="F6" s="5" t="s">
        <v>15</v>
      </c>
      <c r="I6" s="27" t="s">
        <v>18</v>
      </c>
      <c r="J6" s="25">
        <f t="array" ref="J6">SUM(IF(ETATS="Autre",1/COUNTIF(F2:F89,F2:F89)))</f>
        <v>5.5</v>
      </c>
      <c r="K6" s="9">
        <f>SUMIF($E$2:$E$1000,"Autre",$D$2:$D$1000)</f>
        <v>138</v>
      </c>
      <c r="N6" s="32"/>
      <c r="O6" s="35"/>
    </row>
    <row r="7" spans="1:15" ht="15.75" thickBot="1" x14ac:dyDescent="0.3">
      <c r="A7" s="4" t="s">
        <v>16</v>
      </c>
      <c r="B7" s="2" t="s">
        <v>17</v>
      </c>
      <c r="C7" s="2" t="s">
        <v>7</v>
      </c>
      <c r="D7" s="3">
        <v>3</v>
      </c>
      <c r="E7" s="2" t="s">
        <v>18</v>
      </c>
      <c r="F7" s="5" t="s">
        <v>19</v>
      </c>
    </row>
    <row r="8" spans="1:15" ht="15.75" thickBot="1" x14ac:dyDescent="0.3">
      <c r="A8" s="4" t="s">
        <v>20</v>
      </c>
      <c r="B8" s="2" t="s">
        <v>21</v>
      </c>
      <c r="C8" s="2" t="s">
        <v>22</v>
      </c>
      <c r="D8" s="3">
        <v>1</v>
      </c>
      <c r="E8" s="2" t="s">
        <v>8</v>
      </c>
      <c r="F8" s="5" t="s">
        <v>23</v>
      </c>
      <c r="I8" s="23" t="s">
        <v>235</v>
      </c>
      <c r="J8" s="22">
        <f>SUM(J5:J6)</f>
        <v>76</v>
      </c>
      <c r="K8" s="22">
        <f>SUM(K5:K6)</f>
        <v>400</v>
      </c>
    </row>
    <row r="9" spans="1:15" x14ac:dyDescent="0.25">
      <c r="A9" s="4" t="s">
        <v>24</v>
      </c>
      <c r="B9" s="2" t="s">
        <v>25</v>
      </c>
      <c r="C9" s="2" t="s">
        <v>22</v>
      </c>
      <c r="D9" s="3">
        <v>1</v>
      </c>
      <c r="E9" s="2" t="s">
        <v>8</v>
      </c>
      <c r="F9" s="5" t="s">
        <v>26</v>
      </c>
    </row>
    <row r="10" spans="1:15" x14ac:dyDescent="0.25">
      <c r="A10" s="4" t="s">
        <v>27</v>
      </c>
      <c r="B10" s="2" t="s">
        <v>28</v>
      </c>
      <c r="C10" s="2" t="s">
        <v>22</v>
      </c>
      <c r="D10" s="3">
        <v>2</v>
      </c>
      <c r="E10" s="2" t="s">
        <v>8</v>
      </c>
      <c r="F10" s="5" t="s">
        <v>29</v>
      </c>
      <c r="M10" s="21"/>
    </row>
    <row r="11" spans="1:15" x14ac:dyDescent="0.25">
      <c r="A11" s="4" t="s">
        <v>30</v>
      </c>
      <c r="B11" s="2" t="s">
        <v>31</v>
      </c>
      <c r="C11" s="2" t="s">
        <v>22</v>
      </c>
      <c r="D11" s="3">
        <v>2</v>
      </c>
      <c r="E11" s="2" t="s">
        <v>8</v>
      </c>
      <c r="F11" s="5" t="s">
        <v>32</v>
      </c>
    </row>
    <row r="12" spans="1:15" x14ac:dyDescent="0.25">
      <c r="A12" s="4" t="s">
        <v>33</v>
      </c>
      <c r="B12" s="2" t="s">
        <v>34</v>
      </c>
      <c r="C12" s="2" t="s">
        <v>35</v>
      </c>
      <c r="D12" s="3">
        <v>1</v>
      </c>
      <c r="E12" s="2" t="s">
        <v>8</v>
      </c>
      <c r="F12" s="5" t="s">
        <v>36</v>
      </c>
    </row>
    <row r="13" spans="1:15" x14ac:dyDescent="0.25">
      <c r="A13" s="4" t="s">
        <v>37</v>
      </c>
      <c r="B13" s="2" t="s">
        <v>38</v>
      </c>
      <c r="C13" s="2" t="s">
        <v>35</v>
      </c>
      <c r="D13" s="3">
        <v>1</v>
      </c>
      <c r="E13" s="2" t="s">
        <v>8</v>
      </c>
      <c r="F13" s="5" t="s">
        <v>39</v>
      </c>
    </row>
    <row r="14" spans="1:15" x14ac:dyDescent="0.25">
      <c r="A14" s="4" t="s">
        <v>40</v>
      </c>
      <c r="B14" s="2" t="s">
        <v>41</v>
      </c>
      <c r="C14" s="2" t="s">
        <v>35</v>
      </c>
      <c r="D14" s="3">
        <v>5</v>
      </c>
      <c r="E14" s="2" t="s">
        <v>8</v>
      </c>
      <c r="F14" s="5" t="s">
        <v>42</v>
      </c>
    </row>
    <row r="15" spans="1:15" x14ac:dyDescent="0.25">
      <c r="A15" s="4" t="s">
        <v>43</v>
      </c>
      <c r="B15" s="2" t="s">
        <v>44</v>
      </c>
      <c r="C15" s="2" t="s">
        <v>45</v>
      </c>
      <c r="D15" s="3">
        <v>1</v>
      </c>
      <c r="E15" s="2" t="s">
        <v>8</v>
      </c>
      <c r="F15" s="5" t="s">
        <v>231</v>
      </c>
    </row>
    <row r="16" spans="1:15" x14ac:dyDescent="0.25">
      <c r="A16" s="4" t="s">
        <v>46</v>
      </c>
      <c r="B16" s="2" t="s">
        <v>47</v>
      </c>
      <c r="C16" s="2" t="s">
        <v>45</v>
      </c>
      <c r="D16" s="3">
        <v>2</v>
      </c>
      <c r="E16" s="2" t="s">
        <v>8</v>
      </c>
      <c r="F16" s="5" t="s">
        <v>48</v>
      </c>
    </row>
    <row r="17" spans="1:10" x14ac:dyDescent="0.25">
      <c r="A17" s="4" t="s">
        <v>49</v>
      </c>
      <c r="B17" s="2" t="s">
        <v>50</v>
      </c>
      <c r="C17" s="2" t="s">
        <v>45</v>
      </c>
      <c r="D17" s="3">
        <v>1</v>
      </c>
      <c r="E17" s="2" t="s">
        <v>8</v>
      </c>
      <c r="F17" s="5" t="s">
        <v>51</v>
      </c>
      <c r="I17" s="36"/>
    </row>
    <row r="18" spans="1:10" x14ac:dyDescent="0.25">
      <c r="A18" s="4" t="s">
        <v>52</v>
      </c>
      <c r="B18" s="2" t="s">
        <v>53</v>
      </c>
      <c r="C18" s="2" t="s">
        <v>54</v>
      </c>
      <c r="D18" s="3">
        <v>1</v>
      </c>
      <c r="E18" s="2" t="s">
        <v>8</v>
      </c>
      <c r="F18" s="5" t="s">
        <v>55</v>
      </c>
    </row>
    <row r="19" spans="1:10" x14ac:dyDescent="0.25">
      <c r="A19" s="4" t="s">
        <v>52</v>
      </c>
      <c r="B19" s="2" t="s">
        <v>53</v>
      </c>
      <c r="C19" s="2" t="s">
        <v>54</v>
      </c>
      <c r="D19" s="3">
        <v>1</v>
      </c>
      <c r="E19" s="2" t="s">
        <v>8</v>
      </c>
      <c r="F19" s="5" t="s">
        <v>55</v>
      </c>
    </row>
    <row r="20" spans="1:10" x14ac:dyDescent="0.25">
      <c r="A20" s="4" t="s">
        <v>56</v>
      </c>
      <c r="B20" s="2" t="s">
        <v>57</v>
      </c>
      <c r="C20" s="2" t="s">
        <v>54</v>
      </c>
      <c r="D20" s="3">
        <v>1</v>
      </c>
      <c r="E20" s="2" t="s">
        <v>18</v>
      </c>
      <c r="F20" s="5" t="s">
        <v>58</v>
      </c>
    </row>
    <row r="21" spans="1:10" x14ac:dyDescent="0.25">
      <c r="A21" s="4" t="s">
        <v>56</v>
      </c>
      <c r="B21" s="2" t="s">
        <v>57</v>
      </c>
      <c r="C21" s="2" t="s">
        <v>54</v>
      </c>
      <c r="D21" s="3">
        <v>1</v>
      </c>
      <c r="E21" s="2" t="s">
        <v>8</v>
      </c>
      <c r="F21" s="5" t="s">
        <v>58</v>
      </c>
    </row>
    <row r="22" spans="1:10" x14ac:dyDescent="0.25">
      <c r="A22" s="4" t="s">
        <v>59</v>
      </c>
      <c r="B22" s="2" t="s">
        <v>60</v>
      </c>
      <c r="C22" s="2" t="s">
        <v>54</v>
      </c>
      <c r="D22" s="3">
        <v>1</v>
      </c>
      <c r="E22" s="2" t="s">
        <v>8</v>
      </c>
      <c r="F22" s="5" t="s">
        <v>61</v>
      </c>
      <c r="I22" s="18" t="s">
        <v>237</v>
      </c>
    </row>
    <row r="23" spans="1:10" x14ac:dyDescent="0.25">
      <c r="A23" s="4" t="s">
        <v>62</v>
      </c>
      <c r="B23" s="2" t="s">
        <v>63</v>
      </c>
      <c r="C23" s="2" t="s">
        <v>54</v>
      </c>
      <c r="D23" s="3">
        <v>1</v>
      </c>
      <c r="E23" s="2" t="s">
        <v>8</v>
      </c>
      <c r="F23" s="5" t="s">
        <v>64</v>
      </c>
    </row>
    <row r="24" spans="1:10" ht="15.75" x14ac:dyDescent="0.25">
      <c r="A24" s="4" t="s">
        <v>65</v>
      </c>
      <c r="B24" s="2" t="s">
        <v>66</v>
      </c>
      <c r="C24" s="2" t="s">
        <v>54</v>
      </c>
      <c r="D24" s="3">
        <v>3</v>
      </c>
      <c r="E24" s="2" t="s">
        <v>8</v>
      </c>
      <c r="F24" s="5" t="s">
        <v>67</v>
      </c>
      <c r="I24" s="20" t="s">
        <v>230</v>
      </c>
      <c r="J24" s="19"/>
    </row>
    <row r="25" spans="1:10" x14ac:dyDescent="0.25">
      <c r="A25" s="4" t="s">
        <v>68</v>
      </c>
      <c r="B25" s="2" t="s">
        <v>69</v>
      </c>
      <c r="C25" s="2" t="s">
        <v>70</v>
      </c>
      <c r="D25" s="3">
        <v>1</v>
      </c>
      <c r="E25" s="2" t="s">
        <v>8</v>
      </c>
      <c r="F25" s="5" t="s">
        <v>71</v>
      </c>
    </row>
    <row r="26" spans="1:10" x14ac:dyDescent="0.25">
      <c r="A26" s="4" t="s">
        <v>68</v>
      </c>
      <c r="B26" s="2" t="s">
        <v>69</v>
      </c>
      <c r="C26" s="2" t="s">
        <v>70</v>
      </c>
      <c r="D26" s="3">
        <v>2</v>
      </c>
      <c r="E26" s="2" t="s">
        <v>8</v>
      </c>
      <c r="F26" s="5" t="s">
        <v>71</v>
      </c>
      <c r="I26" s="18" t="s">
        <v>238</v>
      </c>
    </row>
    <row r="27" spans="1:10" x14ac:dyDescent="0.25">
      <c r="A27" s="4" t="s">
        <v>40</v>
      </c>
      <c r="B27" s="2" t="s">
        <v>72</v>
      </c>
      <c r="C27" s="2" t="s">
        <v>70</v>
      </c>
      <c r="D27" s="3">
        <v>1</v>
      </c>
      <c r="E27" s="2" t="s">
        <v>8</v>
      </c>
      <c r="F27" s="5" t="s">
        <v>73</v>
      </c>
    </row>
    <row r="28" spans="1:10" x14ac:dyDescent="0.25">
      <c r="A28" s="4" t="s">
        <v>74</v>
      </c>
      <c r="B28" s="2" t="s">
        <v>75</v>
      </c>
      <c r="C28" s="2" t="s">
        <v>70</v>
      </c>
      <c r="D28" s="3">
        <v>1</v>
      </c>
      <c r="E28" s="2" t="s">
        <v>8</v>
      </c>
      <c r="F28" s="5" t="s">
        <v>76</v>
      </c>
      <c r="I28" s="18" t="s">
        <v>239</v>
      </c>
    </row>
    <row r="29" spans="1:10" x14ac:dyDescent="0.25">
      <c r="A29" s="4" t="s">
        <v>46</v>
      </c>
      <c r="B29" s="2" t="s">
        <v>77</v>
      </c>
      <c r="C29" s="2" t="s">
        <v>70</v>
      </c>
      <c r="D29" s="3">
        <v>1</v>
      </c>
      <c r="E29" s="2" t="s">
        <v>8</v>
      </c>
      <c r="F29" s="5" t="s">
        <v>78</v>
      </c>
    </row>
    <row r="30" spans="1:10" x14ac:dyDescent="0.25">
      <c r="A30" s="4" t="s">
        <v>56</v>
      </c>
      <c r="B30" s="2" t="s">
        <v>79</v>
      </c>
      <c r="C30" s="2" t="s">
        <v>70</v>
      </c>
      <c r="D30" s="3">
        <v>1</v>
      </c>
      <c r="E30" s="2" t="s">
        <v>8</v>
      </c>
      <c r="F30" s="5" t="s">
        <v>80</v>
      </c>
    </row>
    <row r="31" spans="1:10" x14ac:dyDescent="0.25">
      <c r="A31" s="4" t="s">
        <v>81</v>
      </c>
      <c r="B31" s="2" t="s">
        <v>82</v>
      </c>
      <c r="C31" s="2" t="s">
        <v>83</v>
      </c>
      <c r="D31" s="3">
        <v>1</v>
      </c>
      <c r="E31" s="2" t="s">
        <v>8</v>
      </c>
      <c r="F31" s="5" t="s">
        <v>84</v>
      </c>
    </row>
    <row r="32" spans="1:10" x14ac:dyDescent="0.25">
      <c r="A32" s="4" t="s">
        <v>85</v>
      </c>
      <c r="B32" s="2" t="s">
        <v>86</v>
      </c>
      <c r="C32" s="2" t="s">
        <v>87</v>
      </c>
      <c r="D32" s="3">
        <v>1</v>
      </c>
      <c r="E32" s="2" t="s">
        <v>8</v>
      </c>
      <c r="F32" s="5" t="s">
        <v>88</v>
      </c>
    </row>
    <row r="33" spans="1:6" x14ac:dyDescent="0.25">
      <c r="A33" s="4" t="s">
        <v>89</v>
      </c>
      <c r="B33" s="2" t="s">
        <v>90</v>
      </c>
      <c r="C33" s="2" t="s">
        <v>87</v>
      </c>
      <c r="D33" s="3">
        <v>1</v>
      </c>
      <c r="E33" s="2" t="s">
        <v>8</v>
      </c>
      <c r="F33" s="5" t="s">
        <v>91</v>
      </c>
    </row>
    <row r="34" spans="1:6" x14ac:dyDescent="0.25">
      <c r="A34" s="4" t="s">
        <v>56</v>
      </c>
      <c r="B34" s="2" t="s">
        <v>92</v>
      </c>
      <c r="C34" s="2" t="s">
        <v>87</v>
      </c>
      <c r="D34" s="3">
        <v>1</v>
      </c>
      <c r="E34" s="2" t="s">
        <v>8</v>
      </c>
      <c r="F34" s="5" t="s">
        <v>93</v>
      </c>
    </row>
    <row r="35" spans="1:6" x14ac:dyDescent="0.25">
      <c r="A35" s="4" t="s">
        <v>56</v>
      </c>
      <c r="B35" s="2" t="s">
        <v>92</v>
      </c>
      <c r="C35" s="2" t="s">
        <v>87</v>
      </c>
      <c r="D35" s="3">
        <v>1</v>
      </c>
      <c r="E35" s="2" t="s">
        <v>8</v>
      </c>
      <c r="F35" s="5" t="s">
        <v>93</v>
      </c>
    </row>
    <row r="36" spans="1:6" x14ac:dyDescent="0.25">
      <c r="A36" s="4" t="s">
        <v>56</v>
      </c>
      <c r="B36" s="2" t="s">
        <v>92</v>
      </c>
      <c r="C36" s="2" t="s">
        <v>87</v>
      </c>
      <c r="D36" s="3">
        <v>1</v>
      </c>
      <c r="E36" s="2" t="s">
        <v>8</v>
      </c>
      <c r="F36" s="5" t="s">
        <v>93</v>
      </c>
    </row>
    <row r="37" spans="1:6" x14ac:dyDescent="0.25">
      <c r="A37" s="4" t="s">
        <v>24</v>
      </c>
      <c r="B37" s="2" t="s">
        <v>94</v>
      </c>
      <c r="C37" s="2" t="s">
        <v>87</v>
      </c>
      <c r="D37" s="3">
        <v>1</v>
      </c>
      <c r="E37" s="2" t="s">
        <v>8</v>
      </c>
      <c r="F37" s="5" t="s">
        <v>95</v>
      </c>
    </row>
    <row r="38" spans="1:6" x14ac:dyDescent="0.25">
      <c r="A38" s="4" t="s">
        <v>20</v>
      </c>
      <c r="B38" s="2" t="s">
        <v>96</v>
      </c>
      <c r="C38" s="2" t="s">
        <v>87</v>
      </c>
      <c r="D38" s="3">
        <v>1</v>
      </c>
      <c r="E38" s="2" t="s">
        <v>8</v>
      </c>
      <c r="F38" s="5" t="s">
        <v>97</v>
      </c>
    </row>
    <row r="39" spans="1:6" x14ac:dyDescent="0.25">
      <c r="A39" s="4" t="s">
        <v>98</v>
      </c>
      <c r="B39" s="2" t="s">
        <v>99</v>
      </c>
      <c r="C39" s="2" t="s">
        <v>87</v>
      </c>
      <c r="D39" s="3">
        <v>1</v>
      </c>
      <c r="E39" s="2" t="s">
        <v>8</v>
      </c>
      <c r="F39" s="5" t="s">
        <v>100</v>
      </c>
    </row>
    <row r="40" spans="1:6" x14ac:dyDescent="0.25">
      <c r="A40" s="4" t="s">
        <v>101</v>
      </c>
      <c r="B40" s="2" t="s">
        <v>102</v>
      </c>
      <c r="C40" s="2" t="s">
        <v>103</v>
      </c>
      <c r="D40" s="3">
        <v>5</v>
      </c>
      <c r="E40" s="2" t="s">
        <v>8</v>
      </c>
      <c r="F40" s="5" t="s">
        <v>104</v>
      </c>
    </row>
    <row r="41" spans="1:6" x14ac:dyDescent="0.25">
      <c r="A41" s="4" t="s">
        <v>27</v>
      </c>
      <c r="B41" s="2" t="s">
        <v>105</v>
      </c>
      <c r="C41" s="2" t="s">
        <v>103</v>
      </c>
      <c r="D41" s="3">
        <v>1</v>
      </c>
      <c r="E41" s="2" t="s">
        <v>8</v>
      </c>
      <c r="F41" s="5" t="s">
        <v>106</v>
      </c>
    </row>
    <row r="42" spans="1:6" x14ac:dyDescent="0.25">
      <c r="A42" s="4" t="s">
        <v>107</v>
      </c>
      <c r="B42" s="2" t="s">
        <v>108</v>
      </c>
      <c r="C42" s="2" t="s">
        <v>103</v>
      </c>
      <c r="D42" s="3">
        <v>2</v>
      </c>
      <c r="E42" s="2" t="s">
        <v>8</v>
      </c>
      <c r="F42" s="5" t="s">
        <v>109</v>
      </c>
    </row>
    <row r="43" spans="1:6" x14ac:dyDescent="0.25">
      <c r="A43" s="4" t="s">
        <v>110</v>
      </c>
      <c r="B43" s="2" t="s">
        <v>111</v>
      </c>
      <c r="C43" s="2" t="s">
        <v>112</v>
      </c>
      <c r="D43" s="3">
        <v>1</v>
      </c>
      <c r="E43" s="2" t="s">
        <v>8</v>
      </c>
      <c r="F43" s="5" t="s">
        <v>113</v>
      </c>
    </row>
    <row r="44" spans="1:6" x14ac:dyDescent="0.25">
      <c r="A44" s="4" t="s">
        <v>114</v>
      </c>
      <c r="B44" s="2" t="s">
        <v>115</v>
      </c>
      <c r="C44" s="2" t="s">
        <v>112</v>
      </c>
      <c r="D44" s="3">
        <v>1</v>
      </c>
      <c r="E44" s="2" t="s">
        <v>8</v>
      </c>
      <c r="F44" s="5" t="s">
        <v>116</v>
      </c>
    </row>
    <row r="45" spans="1:6" x14ac:dyDescent="0.25">
      <c r="A45" s="4" t="s">
        <v>117</v>
      </c>
      <c r="B45" s="2" t="s">
        <v>118</v>
      </c>
      <c r="C45" s="2" t="s">
        <v>112</v>
      </c>
      <c r="D45" s="3">
        <v>1</v>
      </c>
      <c r="E45" s="2" t="s">
        <v>8</v>
      </c>
      <c r="F45" s="5" t="s">
        <v>119</v>
      </c>
    </row>
    <row r="46" spans="1:6" x14ac:dyDescent="0.25">
      <c r="A46" s="4" t="s">
        <v>120</v>
      </c>
      <c r="B46" s="2" t="s">
        <v>121</v>
      </c>
      <c r="C46" s="2" t="s">
        <v>112</v>
      </c>
      <c r="D46" s="3">
        <v>1</v>
      </c>
      <c r="E46" s="2" t="s">
        <v>8</v>
      </c>
      <c r="F46" s="5" t="s">
        <v>122</v>
      </c>
    </row>
    <row r="47" spans="1:6" x14ac:dyDescent="0.25">
      <c r="A47" s="4" t="s">
        <v>123</v>
      </c>
      <c r="B47" s="2" t="s">
        <v>124</v>
      </c>
      <c r="C47" s="2" t="s">
        <v>125</v>
      </c>
      <c r="D47" s="3">
        <v>1</v>
      </c>
      <c r="E47" s="2" t="s">
        <v>8</v>
      </c>
      <c r="F47" s="5" t="s">
        <v>126</v>
      </c>
    </row>
    <row r="48" spans="1:6" x14ac:dyDescent="0.25">
      <c r="A48" s="4" t="s">
        <v>127</v>
      </c>
      <c r="B48" s="2" t="s">
        <v>128</v>
      </c>
      <c r="C48" s="2" t="s">
        <v>129</v>
      </c>
      <c r="D48" s="3">
        <v>1</v>
      </c>
      <c r="E48" s="2" t="s">
        <v>8</v>
      </c>
      <c r="F48" s="5" t="s">
        <v>130</v>
      </c>
    </row>
    <row r="49" spans="1:6" x14ac:dyDescent="0.25">
      <c r="A49" s="4" t="s">
        <v>68</v>
      </c>
      <c r="B49" s="2" t="s">
        <v>131</v>
      </c>
      <c r="C49" s="2" t="s">
        <v>129</v>
      </c>
      <c r="D49" s="3">
        <v>1</v>
      </c>
      <c r="E49" s="2" t="s">
        <v>8</v>
      </c>
      <c r="F49" s="5" t="s">
        <v>132</v>
      </c>
    </row>
    <row r="50" spans="1:6" x14ac:dyDescent="0.25">
      <c r="A50" s="4" t="s">
        <v>27</v>
      </c>
      <c r="B50" s="2" t="s">
        <v>133</v>
      </c>
      <c r="C50" s="2" t="s">
        <v>129</v>
      </c>
      <c r="D50" s="3">
        <v>1</v>
      </c>
      <c r="E50" s="2" t="s">
        <v>8</v>
      </c>
      <c r="F50" s="5" t="s">
        <v>134</v>
      </c>
    </row>
    <row r="51" spans="1:6" x14ac:dyDescent="0.25">
      <c r="A51" s="4" t="s">
        <v>135</v>
      </c>
      <c r="B51" s="2" t="s">
        <v>136</v>
      </c>
      <c r="C51" s="2" t="s">
        <v>137</v>
      </c>
      <c r="D51" s="3">
        <v>15</v>
      </c>
      <c r="E51" s="2" t="s">
        <v>18</v>
      </c>
      <c r="F51" s="5" t="s">
        <v>138</v>
      </c>
    </row>
    <row r="52" spans="1:6" x14ac:dyDescent="0.25">
      <c r="A52" s="4" t="s">
        <v>135</v>
      </c>
      <c r="B52" s="2" t="s">
        <v>136</v>
      </c>
      <c r="C52" s="2" t="s">
        <v>137</v>
      </c>
      <c r="D52" s="3">
        <v>15</v>
      </c>
      <c r="E52" s="2" t="s">
        <v>18</v>
      </c>
      <c r="F52" s="5" t="s">
        <v>138</v>
      </c>
    </row>
    <row r="53" spans="1:6" x14ac:dyDescent="0.25">
      <c r="A53" s="4" t="s">
        <v>139</v>
      </c>
      <c r="B53" s="2" t="s">
        <v>140</v>
      </c>
      <c r="C53" s="2" t="s">
        <v>137</v>
      </c>
      <c r="D53" s="3">
        <v>1</v>
      </c>
      <c r="E53" s="2" t="s">
        <v>8</v>
      </c>
      <c r="F53" s="5" t="s">
        <v>141</v>
      </c>
    </row>
    <row r="54" spans="1:6" x14ac:dyDescent="0.25">
      <c r="A54" s="4" t="s">
        <v>56</v>
      </c>
      <c r="B54" s="2" t="s">
        <v>142</v>
      </c>
      <c r="C54" s="2" t="s">
        <v>143</v>
      </c>
      <c r="D54" s="3">
        <v>1</v>
      </c>
      <c r="E54" s="2" t="s">
        <v>8</v>
      </c>
      <c r="F54" s="5" t="s">
        <v>144</v>
      </c>
    </row>
    <row r="55" spans="1:6" x14ac:dyDescent="0.25">
      <c r="A55" s="4" t="s">
        <v>135</v>
      </c>
      <c r="B55" s="2" t="s">
        <v>145</v>
      </c>
      <c r="C55" s="2" t="s">
        <v>143</v>
      </c>
      <c r="D55" s="3">
        <v>20</v>
      </c>
      <c r="E55" s="2" t="s">
        <v>18</v>
      </c>
      <c r="F55" s="5" t="s">
        <v>146</v>
      </c>
    </row>
    <row r="56" spans="1:6" x14ac:dyDescent="0.25">
      <c r="A56" s="4" t="s">
        <v>135</v>
      </c>
      <c r="B56" s="2" t="s">
        <v>145</v>
      </c>
      <c r="C56" s="2" t="s">
        <v>143</v>
      </c>
      <c r="D56" s="3">
        <v>30</v>
      </c>
      <c r="E56" s="2" t="s">
        <v>18</v>
      </c>
      <c r="F56" s="5" t="s">
        <v>146</v>
      </c>
    </row>
    <row r="57" spans="1:6" x14ac:dyDescent="0.25">
      <c r="A57" s="4" t="s">
        <v>147</v>
      </c>
      <c r="B57" s="2" t="s">
        <v>148</v>
      </c>
      <c r="C57" s="2" t="s">
        <v>143</v>
      </c>
      <c r="D57" s="3">
        <v>1</v>
      </c>
      <c r="E57" s="2" t="s">
        <v>8</v>
      </c>
      <c r="F57" s="5" t="s">
        <v>149</v>
      </c>
    </row>
    <row r="58" spans="1:6" x14ac:dyDescent="0.25">
      <c r="A58" s="4" t="s">
        <v>150</v>
      </c>
      <c r="B58" s="2" t="s">
        <v>151</v>
      </c>
      <c r="C58" s="2" t="s">
        <v>152</v>
      </c>
      <c r="D58" s="3">
        <v>1</v>
      </c>
      <c r="E58" s="2" t="s">
        <v>8</v>
      </c>
      <c r="F58" s="5" t="s">
        <v>153</v>
      </c>
    </row>
    <row r="59" spans="1:6" x14ac:dyDescent="0.25">
      <c r="A59" s="4" t="s">
        <v>154</v>
      </c>
      <c r="B59" s="2" t="s">
        <v>155</v>
      </c>
      <c r="C59" s="2" t="s">
        <v>152</v>
      </c>
      <c r="D59" s="3">
        <v>1</v>
      </c>
      <c r="E59" s="2" t="s">
        <v>8</v>
      </c>
      <c r="F59" s="5" t="s">
        <v>156</v>
      </c>
    </row>
    <row r="60" spans="1:6" x14ac:dyDescent="0.25">
      <c r="A60" s="4" t="s">
        <v>157</v>
      </c>
      <c r="B60" s="2" t="s">
        <v>158</v>
      </c>
      <c r="C60" s="2" t="s">
        <v>152</v>
      </c>
      <c r="D60" s="3">
        <v>1</v>
      </c>
      <c r="E60" s="2" t="s">
        <v>8</v>
      </c>
      <c r="F60" s="5" t="s">
        <v>159</v>
      </c>
    </row>
    <row r="61" spans="1:6" x14ac:dyDescent="0.25">
      <c r="A61" s="4" t="s">
        <v>20</v>
      </c>
      <c r="B61" s="2" t="s">
        <v>160</v>
      </c>
      <c r="C61" s="2" t="s">
        <v>152</v>
      </c>
      <c r="D61" s="3">
        <v>1</v>
      </c>
      <c r="E61" s="2" t="s">
        <v>8</v>
      </c>
      <c r="F61" s="5" t="s">
        <v>161</v>
      </c>
    </row>
    <row r="62" spans="1:6" x14ac:dyDescent="0.25">
      <c r="A62" s="4" t="s">
        <v>135</v>
      </c>
      <c r="B62" s="2" t="s">
        <v>162</v>
      </c>
      <c r="C62" s="2" t="s">
        <v>163</v>
      </c>
      <c r="D62" s="3">
        <v>40</v>
      </c>
      <c r="E62" s="2" t="s">
        <v>18</v>
      </c>
      <c r="F62" s="5" t="s">
        <v>164</v>
      </c>
    </row>
    <row r="63" spans="1:6" x14ac:dyDescent="0.25">
      <c r="A63" s="4" t="s">
        <v>165</v>
      </c>
      <c r="B63" s="2" t="s">
        <v>166</v>
      </c>
      <c r="C63" s="2" t="s">
        <v>163</v>
      </c>
      <c r="D63" s="3">
        <v>1</v>
      </c>
      <c r="E63" s="2" t="s">
        <v>8</v>
      </c>
      <c r="F63" s="5" t="s">
        <v>167</v>
      </c>
    </row>
    <row r="64" spans="1:6" x14ac:dyDescent="0.25">
      <c r="A64" s="4" t="s">
        <v>168</v>
      </c>
      <c r="B64" s="2" t="s">
        <v>169</v>
      </c>
      <c r="C64" s="2" t="s">
        <v>163</v>
      </c>
      <c r="D64" s="3">
        <v>1</v>
      </c>
      <c r="E64" s="2" t="s">
        <v>8</v>
      </c>
      <c r="F64" s="5" t="s">
        <v>170</v>
      </c>
    </row>
    <row r="65" spans="1:6" x14ac:dyDescent="0.25">
      <c r="A65" s="4" t="s">
        <v>10</v>
      </c>
      <c r="B65" s="2" t="s">
        <v>171</v>
      </c>
      <c r="C65" s="2" t="s">
        <v>163</v>
      </c>
      <c r="D65" s="3">
        <v>2</v>
      </c>
      <c r="E65" s="2" t="s">
        <v>8</v>
      </c>
      <c r="F65" s="5" t="s">
        <v>172</v>
      </c>
    </row>
    <row r="66" spans="1:6" x14ac:dyDescent="0.25">
      <c r="A66" s="4" t="s">
        <v>49</v>
      </c>
      <c r="B66" s="2" t="s">
        <v>173</v>
      </c>
      <c r="C66" s="2" t="s">
        <v>163</v>
      </c>
      <c r="D66" s="3">
        <v>1</v>
      </c>
      <c r="E66" s="2" t="s">
        <v>8</v>
      </c>
      <c r="F66" s="5" t="s">
        <v>174</v>
      </c>
    </row>
    <row r="67" spans="1:6" x14ac:dyDescent="0.25">
      <c r="A67" s="4" t="s">
        <v>127</v>
      </c>
      <c r="B67" s="2" t="s">
        <v>175</v>
      </c>
      <c r="C67" s="2" t="s">
        <v>163</v>
      </c>
      <c r="D67" s="3">
        <v>1</v>
      </c>
      <c r="E67" s="2" t="s">
        <v>8</v>
      </c>
      <c r="F67" s="5" t="s">
        <v>176</v>
      </c>
    </row>
    <row r="68" spans="1:6" x14ac:dyDescent="0.25">
      <c r="A68" s="4" t="s">
        <v>85</v>
      </c>
      <c r="B68" s="2" t="s">
        <v>177</v>
      </c>
      <c r="C68" s="2" t="s">
        <v>163</v>
      </c>
      <c r="D68" s="3">
        <v>1</v>
      </c>
      <c r="E68" s="2" t="s">
        <v>8</v>
      </c>
      <c r="F68" s="5" t="s">
        <v>178</v>
      </c>
    </row>
    <row r="69" spans="1:6" x14ac:dyDescent="0.25">
      <c r="A69" s="4" t="s">
        <v>20</v>
      </c>
      <c r="B69" s="2" t="s">
        <v>179</v>
      </c>
      <c r="C69" s="2" t="s">
        <v>163</v>
      </c>
      <c r="D69" s="3">
        <v>1</v>
      </c>
      <c r="E69" s="2" t="s">
        <v>8</v>
      </c>
      <c r="F69" s="5" t="s">
        <v>180</v>
      </c>
    </row>
    <row r="70" spans="1:6" x14ac:dyDescent="0.25">
      <c r="A70" s="4" t="s">
        <v>181</v>
      </c>
      <c r="B70" s="2" t="s">
        <v>182</v>
      </c>
      <c r="C70" s="2" t="s">
        <v>163</v>
      </c>
      <c r="D70" s="3">
        <v>4</v>
      </c>
      <c r="E70" s="2" t="s">
        <v>8</v>
      </c>
      <c r="F70" s="5" t="s">
        <v>183</v>
      </c>
    </row>
    <row r="71" spans="1:6" x14ac:dyDescent="0.25">
      <c r="A71" s="4" t="s">
        <v>184</v>
      </c>
      <c r="B71" s="2" t="s">
        <v>185</v>
      </c>
      <c r="C71" s="2" t="s">
        <v>163</v>
      </c>
      <c r="D71" s="3">
        <v>151</v>
      </c>
      <c r="E71" s="2" t="s">
        <v>8</v>
      </c>
      <c r="F71" s="5" t="s">
        <v>186</v>
      </c>
    </row>
    <row r="72" spans="1:6" x14ac:dyDescent="0.25">
      <c r="A72" s="4" t="s">
        <v>187</v>
      </c>
      <c r="B72" s="2" t="s">
        <v>188</v>
      </c>
      <c r="C72" s="2" t="s">
        <v>189</v>
      </c>
      <c r="D72" s="3">
        <v>14</v>
      </c>
      <c r="E72" s="2" t="s">
        <v>18</v>
      </c>
      <c r="F72" s="5" t="s">
        <v>190</v>
      </c>
    </row>
    <row r="73" spans="1:6" x14ac:dyDescent="0.25">
      <c r="A73" s="4" t="s">
        <v>110</v>
      </c>
      <c r="B73" s="2" t="s">
        <v>191</v>
      </c>
      <c r="C73" s="2" t="s">
        <v>189</v>
      </c>
      <c r="D73" s="3">
        <v>2</v>
      </c>
      <c r="E73" s="2" t="s">
        <v>8</v>
      </c>
      <c r="F73" s="5" t="s">
        <v>192</v>
      </c>
    </row>
    <row r="74" spans="1:6" x14ac:dyDescent="0.25">
      <c r="A74" s="4" t="s">
        <v>193</v>
      </c>
      <c r="B74" s="2" t="s">
        <v>194</v>
      </c>
      <c r="C74" s="2" t="s">
        <v>195</v>
      </c>
      <c r="D74" s="3">
        <v>1</v>
      </c>
      <c r="E74" s="2" t="s">
        <v>8</v>
      </c>
      <c r="F74" s="5" t="s">
        <v>196</v>
      </c>
    </row>
    <row r="75" spans="1:6" x14ac:dyDescent="0.25">
      <c r="A75" s="4" t="s">
        <v>197</v>
      </c>
      <c r="B75" s="2" t="s">
        <v>198</v>
      </c>
      <c r="C75" s="2" t="s">
        <v>195</v>
      </c>
      <c r="D75" s="3">
        <v>1</v>
      </c>
      <c r="E75" s="2" t="s">
        <v>8</v>
      </c>
      <c r="F75" s="5" t="s">
        <v>199</v>
      </c>
    </row>
    <row r="76" spans="1:6" x14ac:dyDescent="0.25">
      <c r="A76" s="4" t="s">
        <v>193</v>
      </c>
      <c r="B76" s="2" t="s">
        <v>194</v>
      </c>
      <c r="C76" s="2" t="s">
        <v>195</v>
      </c>
      <c r="D76" s="3">
        <v>1</v>
      </c>
      <c r="E76" s="2" t="s">
        <v>8</v>
      </c>
      <c r="F76" s="5" t="s">
        <v>196</v>
      </c>
    </row>
    <row r="77" spans="1:6" x14ac:dyDescent="0.25">
      <c r="A77" s="4" t="s">
        <v>68</v>
      </c>
      <c r="B77" s="2" t="s">
        <v>200</v>
      </c>
      <c r="C77" s="2" t="s">
        <v>195</v>
      </c>
      <c r="D77" s="3">
        <v>1</v>
      </c>
      <c r="E77" s="2" t="s">
        <v>8</v>
      </c>
      <c r="F77" s="5" t="s">
        <v>201</v>
      </c>
    </row>
    <row r="78" spans="1:6" x14ac:dyDescent="0.25">
      <c r="A78" s="4" t="s">
        <v>165</v>
      </c>
      <c r="B78" s="2" t="s">
        <v>202</v>
      </c>
      <c r="C78" s="2" t="s">
        <v>203</v>
      </c>
      <c r="D78" s="3">
        <v>1</v>
      </c>
      <c r="E78" s="2" t="s">
        <v>8</v>
      </c>
      <c r="F78" s="5" t="s">
        <v>204</v>
      </c>
    </row>
    <row r="79" spans="1:6" x14ac:dyDescent="0.25">
      <c r="A79" s="4" t="s">
        <v>123</v>
      </c>
      <c r="B79" s="2" t="s">
        <v>205</v>
      </c>
      <c r="C79" s="2" t="s">
        <v>203</v>
      </c>
      <c r="D79" s="3">
        <v>1</v>
      </c>
      <c r="E79" s="2" t="s">
        <v>8</v>
      </c>
      <c r="F79" s="5" t="s">
        <v>206</v>
      </c>
    </row>
    <row r="80" spans="1:6" x14ac:dyDescent="0.25">
      <c r="A80" s="4" t="s">
        <v>30</v>
      </c>
      <c r="B80" s="2" t="s">
        <v>207</v>
      </c>
      <c r="C80" s="2" t="s">
        <v>203</v>
      </c>
      <c r="D80" s="3">
        <v>1</v>
      </c>
      <c r="E80" s="2" t="s">
        <v>8</v>
      </c>
      <c r="F80" s="5" t="s">
        <v>208</v>
      </c>
    </row>
    <row r="81" spans="1:6" x14ac:dyDescent="0.25">
      <c r="A81" s="4" t="s">
        <v>107</v>
      </c>
      <c r="B81" s="2" t="s">
        <v>209</v>
      </c>
      <c r="C81" s="2" t="s">
        <v>203</v>
      </c>
      <c r="D81" s="3">
        <v>1</v>
      </c>
      <c r="E81" s="2" t="s">
        <v>8</v>
      </c>
      <c r="F81" s="5" t="s">
        <v>210</v>
      </c>
    </row>
    <row r="82" spans="1:6" x14ac:dyDescent="0.25">
      <c r="A82" s="4" t="s">
        <v>193</v>
      </c>
      <c r="B82" s="2" t="s">
        <v>211</v>
      </c>
      <c r="C82" s="2" t="s">
        <v>203</v>
      </c>
      <c r="D82" s="3">
        <v>1</v>
      </c>
      <c r="E82" s="2" t="s">
        <v>8</v>
      </c>
      <c r="F82" s="5" t="s">
        <v>212</v>
      </c>
    </row>
    <row r="83" spans="1:6" x14ac:dyDescent="0.25">
      <c r="A83" s="4" t="s">
        <v>213</v>
      </c>
      <c r="B83" s="2" t="s">
        <v>214</v>
      </c>
      <c r="C83" s="2" t="s">
        <v>215</v>
      </c>
      <c r="D83" s="3">
        <v>2</v>
      </c>
      <c r="E83" s="2" t="s">
        <v>8</v>
      </c>
      <c r="F83" s="5" t="s">
        <v>216</v>
      </c>
    </row>
    <row r="84" spans="1:6" x14ac:dyDescent="0.25">
      <c r="A84" s="4" t="s">
        <v>213</v>
      </c>
      <c r="B84" s="2" t="s">
        <v>214</v>
      </c>
      <c r="C84" s="2" t="s">
        <v>215</v>
      </c>
      <c r="D84" s="3">
        <v>1</v>
      </c>
      <c r="E84" s="2" t="s">
        <v>8</v>
      </c>
      <c r="F84" s="5" t="s">
        <v>216</v>
      </c>
    </row>
    <row r="85" spans="1:6" x14ac:dyDescent="0.25">
      <c r="A85" s="4" t="s">
        <v>217</v>
      </c>
      <c r="B85" s="2" t="s">
        <v>218</v>
      </c>
      <c r="C85" s="2" t="s">
        <v>215</v>
      </c>
      <c r="D85" s="3">
        <v>1</v>
      </c>
      <c r="E85" s="2" t="s">
        <v>8</v>
      </c>
      <c r="F85" s="5" t="s">
        <v>219</v>
      </c>
    </row>
    <row r="86" spans="1:6" x14ac:dyDescent="0.25">
      <c r="A86" s="4" t="s">
        <v>24</v>
      </c>
      <c r="B86" s="2" t="s">
        <v>220</v>
      </c>
      <c r="C86" s="2" t="s">
        <v>221</v>
      </c>
      <c r="D86" s="3">
        <v>2</v>
      </c>
      <c r="E86" s="2" t="s">
        <v>8</v>
      </c>
      <c r="F86" s="5" t="s">
        <v>222</v>
      </c>
    </row>
    <row r="87" spans="1:6" x14ac:dyDescent="0.25">
      <c r="A87" s="4" t="s">
        <v>223</v>
      </c>
      <c r="B87" s="2" t="s">
        <v>224</v>
      </c>
      <c r="C87" s="2" t="s">
        <v>221</v>
      </c>
      <c r="D87" s="3">
        <v>1</v>
      </c>
      <c r="E87" s="2" t="s">
        <v>8</v>
      </c>
      <c r="F87" s="5" t="s">
        <v>225</v>
      </c>
    </row>
    <row r="88" spans="1:6" x14ac:dyDescent="0.25">
      <c r="A88" s="4" t="s">
        <v>20</v>
      </c>
      <c r="B88" s="2" t="s">
        <v>226</v>
      </c>
      <c r="C88" s="2" t="s">
        <v>221</v>
      </c>
      <c r="D88" s="3">
        <v>3</v>
      </c>
      <c r="E88" s="2" t="s">
        <v>8</v>
      </c>
      <c r="F88" s="5" t="s">
        <v>227</v>
      </c>
    </row>
    <row r="89" spans="1:6" ht="15.75" thickBot="1" x14ac:dyDescent="0.3">
      <c r="A89" s="6" t="s">
        <v>20</v>
      </c>
      <c r="B89" s="7" t="s">
        <v>226</v>
      </c>
      <c r="C89" s="7" t="s">
        <v>221</v>
      </c>
      <c r="D89" s="8">
        <v>2</v>
      </c>
      <c r="E89" s="7" t="s">
        <v>8</v>
      </c>
      <c r="F89" s="9" t="s">
        <v>227</v>
      </c>
    </row>
  </sheetData>
  <autoFilter ref="A1:F89"/>
  <mergeCells count="2">
    <mergeCell ref="N4:N6"/>
    <mergeCell ref="O4:O6"/>
  </mergeCells>
  <conditionalFormatting sqref="F2:F89">
    <cfRule type="duplicateValues" dxfId="0" priority="1"/>
  </conditionalFormatting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ETATS</vt:lpstr>
    </vt:vector>
  </TitlesOfParts>
  <Company>BONDUELLE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PRAUD</dc:creator>
  <cp:lastModifiedBy>Michel</cp:lastModifiedBy>
  <dcterms:created xsi:type="dcterms:W3CDTF">2016-05-20T06:50:43Z</dcterms:created>
  <dcterms:modified xsi:type="dcterms:W3CDTF">2016-05-20T08:53:37Z</dcterms:modified>
</cp:coreProperties>
</file>