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20" yWindow="90" windowWidth="19320" windowHeight="9525"/>
  </bookViews>
  <sheets>
    <sheet name="POLYVALENCE" sheetId="5" r:id="rId1"/>
    <sheet name="Feuil2" sheetId="6" r:id="rId2"/>
  </sheets>
  <definedNames>
    <definedName name="Accès_aux_droits">#REF!</definedName>
    <definedName name="acces_droits">OFFSET(#REF!,1,0,COUNTA(#REF!)-1,1)</definedName>
    <definedName name="ACCOMPAGNEMENT">OFFSET(#REF!,1,0,COUNTA(#REF!)-1,1)</definedName>
    <definedName name="ACCUEIL_TS">OFFSET(#REF!,1,0,COUNTA(#REF!)-1,1)</definedName>
    <definedName name="ATELIERS">OFFSET(#REF!,1,0,COUNTA(#REF!)-1,1)</definedName>
    <definedName name="Autres">#REF!</definedName>
    <definedName name="budget">OFFSET(#REF!,1,0,COUNTA(#REF!)-1,1)</definedName>
    <definedName name="commune">OFFSET(#REF!,1,0,COUNTA(#REF!)-1,1)</definedName>
    <definedName name="COMMUNE_POLY">OFFSET(#REF!,1,0,COUNTA(#REF!)-1,1)</definedName>
    <definedName name="COMPO_FAMILIALE">#REF!</definedName>
    <definedName name="compo_liste">OFFSET(#REF!,1,0,COUNTA(#REF!)-1,1)</definedName>
    <definedName name="compo_poly">OFFSET(#REF!,1,0,COUNTA(#REF!)-1,1)</definedName>
    <definedName name="Contractualisation">OFFSET(#REF!,1,0,COUNTA(#REF!)-1,1)</definedName>
    <definedName name="Contratualisation">#REF!</definedName>
    <definedName name="Difficultés_budgétaires">#REF!</definedName>
    <definedName name="Dossier_BDF_constitué">#REF!</definedName>
    <definedName name="dossiers_bdf">OFFSET(#REF!,1,0,COUNTA(#REF!)-1,1)</definedName>
    <definedName name="enfance">OFFSET(#REF!,1,0,COUNTA(#REF!)-1,1)</definedName>
    <definedName name="enfanceeip">#REF!</definedName>
    <definedName name="ENTRETIEN">OFFSET(#REF!,1,0,COUNTA(#REF!)-1,1)</definedName>
    <definedName name="ETAT">#REF!</definedName>
    <definedName name="familles_poly">OFFSET(#REF!,1,0,COUNTA(#REF!)-1,1)</definedName>
    <definedName name="hebergement">OFFSET(#REF!,1,0,COUNTA(#REF!)-1,1)</definedName>
    <definedName name="Hébergement">#REF!</definedName>
    <definedName name="hors_EIP_liste">#REF!</definedName>
    <definedName name="hors_ip">OFFSET(#REF!,1,0,COUNTA(#REF!)-1,1)</definedName>
    <definedName name="HORS_SAS">#REF!</definedName>
    <definedName name="HOUILLES">#REF!</definedName>
    <definedName name="insert">#REF!</definedName>
    <definedName name="insertion">OFFSET(#REF!,1,0,COUNTA(#REF!)-1,1)</definedName>
    <definedName name="LIEU_POLY">OFFSET(#REF!,1,0,COUNTA(#REF!)-1,1)</definedName>
    <definedName name="LIEU_RV">#REF!</definedName>
    <definedName name="LIEU_RV_liste">#REF!</definedName>
    <definedName name="liste_autres">#REF!</definedName>
    <definedName name="liste_reorientation">#REF!</definedName>
    <definedName name="liste_themes">OFFSET(#REF!,,,COUNTA(#REF!),COUNTA(#REF!))</definedName>
    <definedName name="log">#REF!</definedName>
    <definedName name="LOGEMENT">OFFSET(#REF!,1,0,COUNTA(#REF!)-1,1)</definedName>
    <definedName name="MAISONS_LAFFITTE">#REF!</definedName>
    <definedName name="MOIS">#REF!</definedName>
    <definedName name="MOIS_liste">#REF!</definedName>
    <definedName name="MOIS_POLY">OFFSET(#REF!,1,0,COUNTA(#REF!)-1,1)</definedName>
    <definedName name="mot_cle">OFFSET(#REF!,1,0,COUNTA(#REF!)-1,1)</definedName>
    <definedName name="OBJETS_ENTRETIEN">#REF!</definedName>
    <definedName name="objets_liste">OFFSET(#REF!,1,0,COUNTA(#REF!)-1,1)</definedName>
    <definedName name="POLYVALENCE">OFFSET(#REF!,,,COUNTA(#REF!),COUNTA(#REF!))</definedName>
    <definedName name="Presence_RDV">#REF!</definedName>
    <definedName name="PROCEDURE_EXPULSION">#REF!</definedName>
    <definedName name="Réorientation">#REF!</definedName>
    <definedName name="rues1">OFFSET(#REF!,1,0,COUNTA(#REF!)-1,1)</definedName>
    <definedName name="rues2">OFFSET(#REF!,1,0,COUNTA(#REF!)-1,1)</definedName>
    <definedName name="sante">OFFSET(#REF!,1,0,COUNTA(#REF!)-1,1)</definedName>
    <definedName name="Santé">#REF!</definedName>
    <definedName name="SARTROUVILLE">#REF!</definedName>
    <definedName name="SARTROUVILLE_2">OFFSET(#REF!,,,COUNTA(#REF!),COUNTA(#REF!))</definedName>
    <definedName name="SAS">#REF!</definedName>
    <definedName name="SAS_RUES">OFFSET(#REF!,1,0,COUNTA(#REF!)-1,1)</definedName>
    <definedName name="SDF">#REF!</definedName>
    <definedName name="SECTEUR_POLY">OFFSET(#REF!,1,0,COUNTA(#REF!)-1,1)</definedName>
    <definedName name="STATUT">OFFSET(#REF!,1,0,COUNTA(#REF!)-1,1)</definedName>
    <definedName name="STAUT_LISTE">#REF!</definedName>
    <definedName name="ts">OFFSET(#REF!,1,0,COUNTA(#REF!)-1,1)</definedName>
    <definedName name="TS_ACCEUIL">#REF!</definedName>
    <definedName name="ts_poly">OFFSET(#REF!,1,0,COUNTA(#REF!)-1,1)</definedName>
    <definedName name="TYPE_RV">#REF!</definedName>
    <definedName name="TYPE_RV_POLY">OFFSET(#REF!,1,0,COUNTA(#REF!)-1,1)</definedName>
    <definedName name="VIOLENCES">OFFSET(#REF!,1,0,COUNTA(#REF!)-1,1)</definedName>
  </definedNames>
  <calcPr calcId="152511"/>
</workbook>
</file>

<file path=xl/calcChain.xml><?xml version="1.0" encoding="utf-8"?>
<calcChain xmlns="http://schemas.openxmlformats.org/spreadsheetml/2006/main">
  <c r="O23" i="5" l="1"/>
  <c r="H23" i="5"/>
  <c r="G23" i="5"/>
  <c r="A23" i="5"/>
  <c r="O22" i="5"/>
  <c r="H22" i="5"/>
  <c r="G22" i="5"/>
  <c r="A22" i="5"/>
  <c r="O21" i="5"/>
  <c r="H21" i="5"/>
  <c r="G21" i="5"/>
  <c r="A21" i="5"/>
  <c r="O20" i="5"/>
  <c r="H20" i="5"/>
  <c r="G20" i="5"/>
  <c r="A20" i="5"/>
  <c r="M20" i="5" s="1"/>
  <c r="O19" i="5"/>
  <c r="H19" i="5"/>
  <c r="G19" i="5"/>
  <c r="A19" i="5"/>
  <c r="O18" i="5"/>
  <c r="H18" i="5"/>
  <c r="G18" i="5"/>
  <c r="A18" i="5"/>
  <c r="O17" i="5"/>
  <c r="H17" i="5"/>
  <c r="G17" i="5"/>
  <c r="A17" i="5"/>
  <c r="O16" i="5"/>
  <c r="H16" i="5"/>
  <c r="G16" i="5"/>
  <c r="A16" i="5"/>
  <c r="O15" i="5"/>
  <c r="H15" i="5"/>
  <c r="G15" i="5"/>
  <c r="A15" i="5"/>
  <c r="O14" i="5"/>
  <c r="H14" i="5"/>
  <c r="G14" i="5"/>
  <c r="A14" i="5"/>
  <c r="O13" i="5"/>
  <c r="H13" i="5"/>
  <c r="G13" i="5"/>
  <c r="A13" i="5"/>
  <c r="O12" i="5"/>
  <c r="H12" i="5"/>
  <c r="G12" i="5"/>
  <c r="A12" i="5"/>
  <c r="O11" i="5"/>
  <c r="H11" i="5"/>
  <c r="G11" i="5"/>
  <c r="A11" i="5"/>
  <c r="O10" i="5"/>
  <c r="H10" i="5"/>
  <c r="G10" i="5"/>
  <c r="A10" i="5"/>
  <c r="O9" i="5"/>
  <c r="H9" i="5"/>
  <c r="G9" i="5"/>
  <c r="A9" i="5"/>
  <c r="O8" i="5"/>
  <c r="H8" i="5"/>
  <c r="G8" i="5"/>
  <c r="A8" i="5"/>
  <c r="O7" i="5"/>
  <c r="H7" i="5"/>
  <c r="G7" i="5"/>
  <c r="A7" i="5"/>
  <c r="O6" i="5"/>
  <c r="H6" i="5"/>
  <c r="G6" i="5"/>
  <c r="A6" i="5"/>
  <c r="O5" i="5"/>
  <c r="H5" i="5"/>
  <c r="G5" i="5"/>
  <c r="A5" i="5"/>
  <c r="O4" i="5"/>
  <c r="H4" i="5"/>
  <c r="G4" i="5"/>
  <c r="A4" i="5"/>
  <c r="O3" i="5"/>
  <c r="H3" i="5"/>
  <c r="G3" i="5"/>
  <c r="A3" i="5"/>
  <c r="O2" i="5"/>
  <c r="H2" i="5"/>
  <c r="G2" i="5"/>
  <c r="A2" i="5"/>
  <c r="L2" i="5" s="1"/>
  <c r="M3" i="5" l="1"/>
  <c r="M14" i="5"/>
  <c r="M2" i="5"/>
  <c r="M16" i="5"/>
  <c r="M5" i="5"/>
  <c r="M17" i="5"/>
  <c r="M18" i="5"/>
  <c r="M19" i="5"/>
  <c r="M4" i="5"/>
  <c r="M21" i="5"/>
  <c r="M11" i="5"/>
  <c r="M13" i="5"/>
  <c r="M8" i="5"/>
  <c r="M23" i="5"/>
  <c r="M6" i="5"/>
  <c r="M9" i="5"/>
  <c r="M10" i="5"/>
  <c r="M15" i="5"/>
  <c r="M22" i="5"/>
  <c r="M7" i="5"/>
  <c r="M12" i="5"/>
  <c r="L3" i="5"/>
  <c r="K18" i="5"/>
  <c r="K3" i="5"/>
  <c r="K10" i="5"/>
  <c r="K11" i="5"/>
  <c r="K19" i="5"/>
  <c r="K7" i="5"/>
  <c r="K23" i="5"/>
  <c r="K2" i="5"/>
  <c r="K15" i="5"/>
  <c r="K4" i="5"/>
  <c r="K16" i="5"/>
  <c r="K6" i="5"/>
  <c r="K22" i="5"/>
  <c r="K17" i="5"/>
  <c r="K5" i="5"/>
  <c r="K13" i="5"/>
  <c r="K21" i="5"/>
  <c r="K14" i="5"/>
  <c r="K9" i="5"/>
  <c r="K8" i="5"/>
  <c r="L5" i="5"/>
  <c r="K12" i="5"/>
  <c r="K20" i="5"/>
  <c r="L6" i="5" l="1"/>
  <c r="L7" i="5" s="1"/>
  <c r="L8" i="5" l="1"/>
  <c r="L9" i="5" l="1"/>
  <c r="L10" i="5" l="1"/>
  <c r="L11" i="5"/>
  <c r="L12" i="5" l="1"/>
  <c r="L13" i="5" s="1"/>
  <c r="L15" i="5" l="1"/>
  <c r="L14" i="5"/>
  <c r="L16" i="5" s="1"/>
  <c r="L17" i="5" s="1"/>
  <c r="L18" i="5" s="1"/>
  <c r="L20" i="5" l="1"/>
  <c r="L19" i="5"/>
  <c r="L21" i="5" l="1"/>
  <c r="L22" i="5" s="1"/>
  <c r="L23" i="5" s="1"/>
</calcChain>
</file>

<file path=xl/sharedStrings.xml><?xml version="1.0" encoding="utf-8"?>
<sst xmlns="http://schemas.openxmlformats.org/spreadsheetml/2006/main" count="136" uniqueCount="50">
  <si>
    <t>CA</t>
  </si>
  <si>
    <t>CS</t>
  </si>
  <si>
    <t>AI</t>
  </si>
  <si>
    <t>VOIE</t>
  </si>
  <si>
    <t>MOIS</t>
  </si>
  <si>
    <t>JANVIER</t>
  </si>
  <si>
    <t>FÉVRIER</t>
  </si>
  <si>
    <t>MARS</t>
  </si>
  <si>
    <t>AVRIL</t>
  </si>
  <si>
    <t>NOM</t>
  </si>
  <si>
    <t>Croix Malard</t>
  </si>
  <si>
    <t>Jussieu</t>
  </si>
  <si>
    <t>Ronce</t>
  </si>
  <si>
    <t>SDF</t>
  </si>
  <si>
    <t>IDENTIFIANT</t>
  </si>
  <si>
    <t>PRENOM</t>
  </si>
  <si>
    <t>compo</t>
  </si>
  <si>
    <t>SECTEUR</t>
  </si>
  <si>
    <t>TS</t>
  </si>
  <si>
    <t xml:space="preserve">ENTRETIEN </t>
  </si>
  <si>
    <t>STATUT</t>
  </si>
  <si>
    <t>NBR FAMILLES</t>
  </si>
  <si>
    <t>PRE ARCHIVAGE</t>
  </si>
  <si>
    <t>ETAT SUIVI</t>
  </si>
  <si>
    <t>secteur2</t>
  </si>
  <si>
    <t>DATE DERNIERE INTERVENTION</t>
  </si>
  <si>
    <t>FOFO</t>
  </si>
  <si>
    <t>LA ROCHE</t>
  </si>
  <si>
    <t>HULLES</t>
  </si>
  <si>
    <t>POUILLY</t>
  </si>
  <si>
    <t>GHER</t>
  </si>
  <si>
    <t>HAD</t>
  </si>
  <si>
    <t>SIS</t>
  </si>
  <si>
    <t>KER</t>
  </si>
  <si>
    <t>BOU</t>
  </si>
  <si>
    <t>JEU.</t>
  </si>
  <si>
    <t>mir</t>
  </si>
  <si>
    <t>sos</t>
  </si>
  <si>
    <t>gir</t>
  </si>
  <si>
    <t>mur</t>
  </si>
  <si>
    <t>sir ger</t>
  </si>
  <si>
    <t>Khou</t>
  </si>
  <si>
    <t>Na</t>
  </si>
  <si>
    <t>Sab</t>
  </si>
  <si>
    <t>La</t>
  </si>
  <si>
    <t>Ra</t>
  </si>
  <si>
    <t>Nel</t>
  </si>
  <si>
    <t>Vir</t>
  </si>
  <si>
    <t>Ne</t>
  </si>
  <si>
    <t>Fa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</si>
</sst>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theme="4"/>
      </patternFill>
    </fill>
    <fill>
      <patternFill patternType="solid">
        <fgColor theme="0"/>
        <bgColor theme="8" tint="0.79998168889431442"/>
      </patternFill>
    </fill>
  </fills>
  <borders count="1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double">
        <color theme="7" tint="-0.24994659260841701"/>
      </left>
      <right style="double">
        <color theme="7" tint="-0.24994659260841701"/>
      </right>
      <top style="medium">
        <color theme="8"/>
      </top>
      <bottom style="double">
        <color theme="7" tint="-0.24994659260841701"/>
      </bottom>
      <diagonal/>
    </border>
    <border>
      <left style="thin">
        <color theme="4" tint="0.39997558519241921"/>
      </left>
      <right/>
      <top style="medium">
        <color theme="8"/>
      </top>
      <bottom/>
      <diagonal/>
    </border>
    <border>
      <left style="thin">
        <color theme="8"/>
      </left>
      <right/>
      <top style="medium">
        <color theme="8"/>
      </top>
      <bottom/>
      <diagonal/>
    </border>
    <border>
      <left style="double">
        <color theme="7" tint="-0.24994659260841701"/>
      </left>
      <right style="double">
        <color theme="7" tint="-0.24994659260841701"/>
      </right>
      <top style="double">
        <color theme="7" tint="-0.24994659260841701"/>
      </top>
      <bottom/>
      <diagonal/>
    </border>
    <border>
      <left style="double">
        <color rgb="FF7030A0"/>
      </left>
      <right/>
      <top style="double">
        <color rgb="FF7030A0"/>
      </top>
      <bottom/>
      <diagonal/>
    </border>
    <border>
      <left style="thin">
        <color theme="8"/>
      </left>
      <right/>
      <top style="thin">
        <color theme="4" tint="0.39997558519241921"/>
      </top>
      <bottom/>
      <diagonal/>
    </border>
    <border>
      <left/>
      <right/>
      <top style="medium">
        <color theme="8"/>
      </top>
      <bottom/>
      <diagonal/>
    </border>
    <border>
      <left style="double">
        <color theme="7" tint="-0.24994659260841701"/>
      </left>
      <right/>
      <top style="thin">
        <color theme="8"/>
      </top>
      <bottom/>
      <diagonal/>
    </border>
    <border>
      <left style="thin">
        <color theme="8"/>
      </left>
      <right/>
      <top/>
      <bottom/>
      <diagonal/>
    </border>
    <border>
      <left style="thin">
        <color theme="8"/>
      </left>
      <right style="thin">
        <color theme="8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3" borderId="0" xfId="0" applyFont="1" applyFill="1" applyBorder="1" applyAlignment="1" applyProtection="1">
      <alignment horizontal="left" vertical="center" wrapText="1"/>
    </xf>
    <xf numFmtId="0" fontId="2" fillId="3" borderId="0" xfId="0" applyFont="1" applyFill="1" applyBorder="1" applyAlignment="1" applyProtection="1">
      <alignment horizontal="left" vertical="center" wrapText="1"/>
      <protection locked="0"/>
    </xf>
    <xf numFmtId="164" fontId="2" fillId="3" borderId="0" xfId="0" applyNumberFormat="1" applyFont="1" applyFill="1" applyAlignment="1" applyProtection="1">
      <alignment horizontal="center" vertical="center" wrapText="1"/>
      <protection locked="0"/>
    </xf>
    <xf numFmtId="49" fontId="2" fillId="3" borderId="0" xfId="0" applyNumberFormat="1" applyFont="1" applyFill="1" applyAlignment="1" applyProtection="1">
      <alignment horizontal="left" vertical="center" wrapText="1"/>
      <protection locked="0" hidden="1"/>
    </xf>
    <xf numFmtId="0" fontId="2" fillId="5" borderId="3" xfId="0" applyFont="1" applyFill="1" applyBorder="1" applyAlignment="1" applyProtection="1">
      <alignment horizontal="left" vertical="center" wrapText="1"/>
      <protection hidden="1"/>
    </xf>
    <xf numFmtId="0" fontId="2" fillId="5" borderId="4" xfId="0" applyFont="1" applyFill="1" applyBorder="1" applyAlignment="1" applyProtection="1">
      <alignment horizontal="left" vertical="center" wrapText="1"/>
      <protection hidden="1"/>
    </xf>
    <xf numFmtId="0" fontId="2" fillId="3" borderId="0" xfId="0" applyFont="1" applyFill="1" applyAlignment="1" applyProtection="1">
      <alignment horizontal="left" vertical="center" wrapText="1"/>
      <protection hidden="1"/>
    </xf>
    <xf numFmtId="164" fontId="2" fillId="5" borderId="5" xfId="0" applyNumberFormat="1" applyFont="1" applyFill="1" applyBorder="1" applyAlignment="1" applyProtection="1">
      <alignment horizontal="center" vertical="center" wrapText="1"/>
      <protection hidden="1"/>
    </xf>
    <xf numFmtId="164" fontId="2" fillId="3" borderId="5" xfId="0" applyNumberFormat="1" applyFont="1" applyFill="1" applyBorder="1" applyAlignment="1" applyProtection="1">
      <alignment horizontal="center" vertical="center" wrapText="1"/>
      <protection hidden="1"/>
    </xf>
    <xf numFmtId="164" fontId="2" fillId="3" borderId="0" xfId="0" applyNumberFormat="1" applyFont="1" applyFill="1" applyAlignment="1" applyProtection="1">
      <alignment horizontal="center" vertical="center" wrapText="1"/>
      <protection hidden="1"/>
    </xf>
    <xf numFmtId="0" fontId="2" fillId="5" borderId="6" xfId="0" applyFont="1" applyFill="1" applyBorder="1" applyAlignment="1" applyProtection="1">
      <alignment horizontal="left" vertical="center" wrapText="1"/>
      <protection hidden="1"/>
    </xf>
    <xf numFmtId="0" fontId="2" fillId="3" borderId="6" xfId="0" applyFont="1" applyFill="1" applyBorder="1" applyAlignment="1" applyProtection="1">
      <alignment horizontal="left" vertical="center" wrapText="1"/>
      <protection hidden="1"/>
    </xf>
    <xf numFmtId="0" fontId="2" fillId="3" borderId="0" xfId="0" applyFont="1" applyFill="1" applyBorder="1" applyAlignment="1" applyProtection="1">
      <alignment horizontal="left" vertical="center" wrapText="1"/>
      <protection hidden="1"/>
    </xf>
    <xf numFmtId="0" fontId="2" fillId="2" borderId="7" xfId="0" applyFont="1" applyFill="1" applyBorder="1" applyAlignment="1" applyProtection="1">
      <alignment horizontal="left" vertical="center" wrapText="1"/>
      <protection locked="0"/>
    </xf>
    <xf numFmtId="0" fontId="2" fillId="3" borderId="7" xfId="0" applyFont="1" applyFill="1" applyBorder="1" applyAlignment="1" applyProtection="1">
      <alignment horizontal="left" vertical="center" wrapText="1"/>
      <protection locked="0"/>
    </xf>
    <xf numFmtId="164" fontId="2" fillId="5" borderId="8" xfId="0" applyNumberFormat="1" applyFont="1" applyFill="1" applyBorder="1" applyAlignment="1" applyProtection="1">
      <alignment horizontal="center" vertical="center" wrapText="1"/>
      <protection locked="0"/>
    </xf>
    <xf numFmtId="164" fontId="2" fillId="3" borderId="9" xfId="0" applyNumberFormat="1" applyFont="1" applyFill="1" applyBorder="1" applyAlignment="1" applyProtection="1">
      <alignment horizontal="center" vertical="center" wrapText="1"/>
      <protection locked="0"/>
    </xf>
    <xf numFmtId="164" fontId="2" fillId="5" borderId="9" xfId="0" applyNumberFormat="1" applyFont="1" applyFill="1" applyBorder="1" applyAlignment="1" applyProtection="1">
      <alignment horizontal="center" vertical="center" wrapText="1"/>
      <protection locked="0"/>
    </xf>
    <xf numFmtId="0" fontId="3" fillId="4" borderId="10" xfId="0" applyFont="1" applyFill="1" applyBorder="1" applyAlignment="1">
      <alignment horizontal="center" vertical="center" wrapText="1"/>
    </xf>
    <xf numFmtId="0" fontId="3" fillId="4" borderId="10" xfId="0" applyFont="1" applyFill="1" applyBorder="1" applyAlignment="1" applyProtection="1">
      <alignment horizontal="center" vertical="center" wrapText="1"/>
      <protection locked="0"/>
    </xf>
    <xf numFmtId="0" fontId="3" fillId="4" borderId="10" xfId="0" applyFont="1" applyFill="1" applyBorder="1" applyAlignment="1" applyProtection="1">
      <alignment horizontal="center" vertical="center" wrapText="1"/>
      <protection hidden="1"/>
    </xf>
    <xf numFmtId="49" fontId="3" fillId="4" borderId="10" xfId="0" applyNumberFormat="1" applyFont="1" applyFill="1" applyBorder="1" applyAlignment="1" applyProtection="1">
      <alignment horizontal="center" vertical="center" wrapText="1"/>
      <protection hidden="1"/>
    </xf>
    <xf numFmtId="164" fontId="3" fillId="4" borderId="10" xfId="0" applyNumberFormat="1" applyFont="1" applyFill="1" applyBorder="1" applyAlignment="1" applyProtection="1">
      <alignment horizontal="center" vertical="center" wrapText="1"/>
      <protection locked="0"/>
    </xf>
    <xf numFmtId="164" fontId="3" fillId="4" borderId="11" xfId="0" applyNumberFormat="1" applyFont="1" applyFill="1" applyBorder="1" applyAlignment="1" applyProtection="1">
      <alignment horizontal="center" vertical="center" wrapText="1"/>
      <protection hidden="1"/>
    </xf>
    <xf numFmtId="0" fontId="0" fillId="3" borderId="2" xfId="0" applyFont="1" applyFill="1" applyBorder="1" applyAlignment="1" applyProtection="1">
      <alignment horizontal="left" vertical="center" wrapText="1"/>
      <protection hidden="1"/>
    </xf>
  </cellXfs>
  <cellStyles count="1">
    <cellStyle name="Normal" xfId="0" builtinId="0"/>
  </cellStyles>
  <dxfs count="19">
    <dxf>
      <font>
        <b/>
        <i val="0"/>
        <color theme="3" tint="-0.24994659260841701"/>
      </font>
    </dxf>
    <dxf>
      <font>
        <b/>
        <i val="0"/>
        <color theme="3" tint="-0.24994659260841701"/>
      </font>
    </dxf>
    <dxf>
      <font>
        <b/>
        <i val="0"/>
        <color theme="3" tint="-0.2499465926084170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dd/mm/yy;@"/>
      <fill>
        <patternFill patternType="solid">
          <fgColor theme="8" tint="0.79998168889431442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double">
          <color theme="7" tint="-0.24994659260841701"/>
        </left>
        <right style="double">
          <color theme="7" tint="-0.24994659260841701"/>
        </right>
        <top style="double">
          <color theme="7" tint="-0.24994659260841701"/>
        </top>
        <bottom/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dd/mm/yy;@"/>
      <fill>
        <patternFill patternType="solid">
          <fgColor theme="8" tint="0.79998168889431442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double">
          <color theme="7" tint="-0.24994659260841701"/>
        </left>
        <right/>
        <top style="thin">
          <color theme="8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double">
          <color theme="7" tint="-0.24994659260841701"/>
        </left>
        <right style="double">
          <color theme="7" tint="-0.24994659260841701"/>
        </right>
        <top style="medium">
          <color theme="8"/>
        </top>
        <bottom style="double">
          <color theme="7" tint="-0.24994659260841701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theme="8" tint="0.79998168889431442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8"/>
        </left>
        <right/>
        <top style="medium">
          <color theme="8"/>
        </top>
        <bottom/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theme="8" tint="0.79998168889431442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4" tint="0.39997558519241921"/>
        </left>
        <right/>
        <top style="medium">
          <color theme="8"/>
        </top>
        <bottom/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theme="4" tint="0.79998168889431442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8"/>
        </left>
        <right/>
        <top style="thin">
          <color theme="4" tint="0.3999755851924192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theme="4" tint="0.79998168889431442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8"/>
        </left>
        <right/>
        <top style="thin">
          <color theme="4" tint="0.3999755851924192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double">
          <color rgb="FF7030A0"/>
        </left>
        <right/>
        <top style="double">
          <color rgb="FF7030A0"/>
        </top>
        <bottom/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double">
          <color rgb="FF7030A0"/>
        </left>
        <right/>
        <top style="double">
          <color rgb="FF7030A0"/>
        </top>
        <bottom/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theme="4" tint="0.79998168889431442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8"/>
        </left>
        <right/>
        <top style="thin">
          <color theme="4" tint="0.3999755851924192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theme="4" tint="0.79998168889431442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8"/>
        </left>
        <right/>
        <top style="thin">
          <color theme="4" tint="0.3999755851924192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theme="4" tint="0.79998168889431442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8"/>
        </left>
        <right/>
        <top style="thin">
          <color theme="4" tint="0.3999755851924192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8"/>
        </left>
        <right/>
        <top style="thin">
          <color theme="4" tint="0.3999755851924192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theme="4" tint="0.79998168889431442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8"/>
        </left>
        <right/>
        <top style="thin">
          <color theme="4" tint="0.3999755851924192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theme="4" tint="0.79998168889431442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  <vertical/>
        <horizontal/>
      </border>
    </dxf>
    <dxf>
      <border outline="0">
        <top style="thin">
          <color theme="8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O23" totalsRowShown="0" tableBorderDxfId="18">
  <autoFilter ref="A1:O23"/>
  <tableColumns count="15">
    <tableColumn id="1" name="IDENTIFIANT" dataDxfId="17">
      <calculatedColumnFormula>B2&amp;" "&amp;C2</calculatedColumnFormula>
    </tableColumn>
    <tableColumn id="2" name="NOM" dataDxfId="16"/>
    <tableColumn id="3" name="PRENOM" dataDxfId="15"/>
    <tableColumn id="4" name="compo" dataDxfId="14"/>
    <tableColumn id="5" name="SECTEUR" dataDxfId="13"/>
    <tableColumn id="6" name="VOIE" dataDxfId="12"/>
    <tableColumn id="7" name="secteur2" dataDxfId="11">
      <calculatedColumnFormula>IF(ISERROR(INDEX(rues2,MATCH($F2,rues1,0))),0,INDEX(rues2,MATCH($F2,rues1,0)))</calculatedColumnFormula>
    </tableColumn>
    <tableColumn id="8" name="TS" dataDxfId="10">
      <calculatedColumnFormula>IF(ISERROR(INDEX(mot_cle,MATCH($F2,rues1,0))),0,INDEX(mot_cle,MATCH($F2,rues1,0)))</calculatedColumnFormula>
    </tableColumn>
    <tableColumn id="9" name="MOIS" dataDxfId="9"/>
    <tableColumn id="10" name="ENTRETIEN " dataDxfId="8"/>
    <tableColumn id="11" name="STATUT" dataDxfId="7">
      <calculatedColumnFormula>IF(B2=0,"",IF(SUMPRODUCT(($A$1:$A1=$A2)*($G$1:$G1=$G2)*($A2&lt;&gt;"") )=0,"Unique","Doublon"))</calculatedColumnFormula>
    </tableColumn>
    <tableColumn id="12" name="NBR FAMILLES" dataDxfId="6">
      <calculatedColumnFormula>IF(ISBLANK(B2),"",IF(ISERROR(MATCH(A2,A$1:A1,0)),MAX(L$1:L1)+1,INDEX(L$1:L1,MATCH(A2,A$1:A1,0))))</calculatedColumnFormula>
    </tableColumn>
    <tableColumn id="13" name="ETAT SUIVI" dataDxfId="5">
      <calculatedColumnFormula>IF(B2=0,"",IF(SUMIF($A$2:$A$23,A2,$J$2:$J$23)&gt;=4,"ACCOM.SOC","PONCTUEL"))</calculatedColumnFormula>
    </tableColumn>
    <tableColumn id="14" name="DATE DERNIERE INTERVENTION" dataDxfId="4"/>
    <tableColumn id="15" name="PRE ARCHIVAGE" dataDxfId="3">
      <calculatedColumnFormula>IF(N2="","",(DATE(YEAR(N2),MONTH(N2)+18,DAY(N2))))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4"/>
  <sheetViews>
    <sheetView tabSelected="1" workbookViewId="0">
      <selection activeCell="B24" sqref="A24:XFD24"/>
    </sheetView>
  </sheetViews>
  <sheetFormatPr baseColWidth="10" defaultRowHeight="15" x14ac:dyDescent="0.25"/>
  <cols>
    <col min="1" max="1" width="45.42578125" style="3" customWidth="1"/>
    <col min="2" max="2" width="22.42578125" style="4" customWidth="1"/>
    <col min="3" max="3" width="15.85546875" style="4" customWidth="1"/>
    <col min="4" max="4" width="7.85546875" style="4" customWidth="1"/>
    <col min="5" max="5" width="15.42578125" style="4" bestFit="1" customWidth="1"/>
    <col min="6" max="6" width="26.42578125" style="4" customWidth="1"/>
    <col min="7" max="7" width="14.140625" style="15" customWidth="1"/>
    <col min="8" max="8" width="16.85546875" style="15" customWidth="1"/>
    <col min="9" max="9" width="14" style="4" customWidth="1"/>
    <col min="10" max="10" width="13.7109375" style="4" customWidth="1"/>
    <col min="11" max="11" width="11.42578125" style="9" customWidth="1"/>
    <col min="12" max="12" width="13.5703125" style="9" customWidth="1"/>
    <col min="13" max="13" width="19.5703125" style="6" bestFit="1" customWidth="1"/>
    <col min="14" max="14" width="25.140625" style="5" hidden="1" customWidth="1"/>
    <col min="15" max="15" width="14.7109375" style="12" hidden="1" customWidth="1"/>
  </cols>
  <sheetData>
    <row r="1" spans="1:15" s="1" customFormat="1" ht="60.75" customHeight="1" thickBot="1" x14ac:dyDescent="0.3">
      <c r="A1" s="21" t="s">
        <v>14</v>
      </c>
      <c r="B1" s="22" t="s">
        <v>9</v>
      </c>
      <c r="C1" s="22" t="s">
        <v>15</v>
      </c>
      <c r="D1" s="22" t="s">
        <v>16</v>
      </c>
      <c r="E1" s="22" t="s">
        <v>17</v>
      </c>
      <c r="F1" s="22" t="s">
        <v>3</v>
      </c>
      <c r="G1" s="23" t="s">
        <v>24</v>
      </c>
      <c r="H1" s="23" t="s">
        <v>18</v>
      </c>
      <c r="I1" s="22" t="s">
        <v>4</v>
      </c>
      <c r="J1" s="22" t="s">
        <v>19</v>
      </c>
      <c r="K1" s="23" t="s">
        <v>20</v>
      </c>
      <c r="L1" s="23" t="s">
        <v>21</v>
      </c>
      <c r="M1" s="24" t="s">
        <v>23</v>
      </c>
      <c r="N1" s="25" t="s">
        <v>25</v>
      </c>
      <c r="O1" s="26" t="s">
        <v>22</v>
      </c>
    </row>
    <row r="2" spans="1:15" ht="23.1" customHeight="1" thickTop="1" thickBot="1" x14ac:dyDescent="0.3">
      <c r="A2" s="2" t="str">
        <f t="shared" ref="A2:A23" si="0">B2&amp;" "&amp;C2</f>
        <v>FOFO Khou</v>
      </c>
      <c r="B2" s="16" t="s">
        <v>26</v>
      </c>
      <c r="C2" s="16" t="s">
        <v>41</v>
      </c>
      <c r="D2" s="16" t="s">
        <v>1</v>
      </c>
      <c r="E2" s="16" t="s">
        <v>13</v>
      </c>
      <c r="F2" s="16" t="s">
        <v>10</v>
      </c>
      <c r="G2" s="13">
        <f t="shared" ref="G2:G23" ca="1" si="1">IF(ISERROR(INDEX(rues2,MATCH($F2,rues1,0))),0,INDEX(rues2,MATCH($F2,rues1,0)))</f>
        <v>0</v>
      </c>
      <c r="H2" s="13">
        <f t="shared" ref="H2:H23" ca="1" si="2">IF(ISERROR(INDEX(mot_cle,MATCH($F2,rues1,0))),0,INDEX(mot_cle,MATCH($F2,rues1,0)))</f>
        <v>0</v>
      </c>
      <c r="I2" s="16" t="s">
        <v>5</v>
      </c>
      <c r="J2" s="16">
        <v>5</v>
      </c>
      <c r="K2" s="7" t="str">
        <f ca="1">IF(B2=0,"",IF(SUMPRODUCT(($A$1:$A1=$A2)*($G$1:$G1=$G2)*($A2&lt;&gt;"") )=0,"Unique","Doublon"))</f>
        <v>Unique</v>
      </c>
      <c r="L2" s="8">
        <f>IF(ISBLANK(B2),"",IF(ISERROR(MATCH(A2,A$1:A1,0)),MAX(L$1:L1)+1,INDEX(L$1:L1,MATCH(A2,A$1:A1,0))))</f>
        <v>1</v>
      </c>
      <c r="M2" s="27" t="str">
        <f>IF(B2=0,"",IF(SUMIF($A$2:$A$23,A2,$J$2:$J$23)&gt;=4,"ACCOM.SOC","PONCTUEL"))</f>
        <v>ACCOM.SOC</v>
      </c>
      <c r="N2" s="18">
        <v>42739</v>
      </c>
      <c r="O2" s="10">
        <f>IF(N2="","",(DATE(YEAR(N2),MONTH(N2)+18,DAY(N2))))</f>
        <v>43285</v>
      </c>
    </row>
    <row r="3" spans="1:15" ht="23.1" customHeight="1" thickTop="1" thickBot="1" x14ac:dyDescent="0.3">
      <c r="A3" s="2" t="str">
        <f t="shared" si="0"/>
        <v>BOU Na</v>
      </c>
      <c r="B3" s="16" t="s">
        <v>34</v>
      </c>
      <c r="C3" s="16" t="s">
        <v>42</v>
      </c>
      <c r="D3" s="16" t="s">
        <v>0</v>
      </c>
      <c r="E3" s="16" t="s">
        <v>29</v>
      </c>
      <c r="F3" s="16" t="s">
        <v>12</v>
      </c>
      <c r="G3" s="13">
        <f t="shared" ca="1" si="1"/>
        <v>0</v>
      </c>
      <c r="H3" s="13">
        <f t="shared" ca="1" si="2"/>
        <v>0</v>
      </c>
      <c r="I3" s="16" t="s">
        <v>5</v>
      </c>
      <c r="J3" s="16">
        <v>1</v>
      </c>
      <c r="K3" s="7" t="str">
        <f ca="1">IF(B3=0,"",IF(SUMPRODUCT(($A$1:$A2=$A3)*($G$1:$G2=$G3)*($A3&lt;&gt;"") )=0,"Unique","Doublon"))</f>
        <v>Unique</v>
      </c>
      <c r="L3" s="8">
        <f>IF(ISBLANK(B3),"",IF(ISERROR(MATCH(A3,A$1:A2,0)),MAX(L$1:L2)+1,INDEX(L$1:L2,MATCH(A3,A$1:A2,0))))</f>
        <v>2</v>
      </c>
      <c r="M3" s="27" t="str">
        <f>IF(B3=0,"",IF(SUMIF($A$2:$A$23,A3,$J$2:$J$23)&gt;=4,"ACCOM.SOC","PONCTUEL"))</f>
        <v>PONCTUEL</v>
      </c>
      <c r="N3" s="18">
        <v>42739</v>
      </c>
      <c r="O3" s="11">
        <f t="shared" ref="O3:O23" si="3">IF(N3="","",(DATE(YEAR(N3),MONTH(N3)+18,DAY(N3))))</f>
        <v>43285</v>
      </c>
    </row>
    <row r="4" spans="1:15" ht="23.1" customHeight="1" thickTop="1" thickBot="1" x14ac:dyDescent="0.3">
      <c r="A4" s="2" t="str">
        <f t="shared" si="0"/>
        <v>GHER Sab</v>
      </c>
      <c r="B4" s="16" t="s">
        <v>30</v>
      </c>
      <c r="C4" s="16" t="s">
        <v>43</v>
      </c>
      <c r="D4" s="16" t="s">
        <v>0</v>
      </c>
      <c r="E4" s="16" t="s">
        <v>27</v>
      </c>
      <c r="F4" s="16" t="s">
        <v>11</v>
      </c>
      <c r="G4" s="14">
        <f t="shared" ca="1" si="1"/>
        <v>0</v>
      </c>
      <c r="H4" s="14">
        <f t="shared" ca="1" si="2"/>
        <v>0</v>
      </c>
      <c r="I4" s="16" t="s">
        <v>6</v>
      </c>
      <c r="J4" s="16">
        <v>2</v>
      </c>
      <c r="K4" s="7" t="str">
        <f ca="1">IF(B4=0,"",IF(SUMPRODUCT(($A$1:$A3=$A4)*($G$1:$G3=$G4)*($A4&lt;&gt;"") )=0,"Unique","Doublon"))</f>
        <v>Unique</v>
      </c>
      <c r="L4" s="8">
        <v>1</v>
      </c>
      <c r="M4" s="27" t="str">
        <f>IF(B4=0,"",IF(SUMIF($A$2:$A$23,A4,$J$2:$J$23)&gt;=4,"ACCOM.SOC","PONCTUEL"))</f>
        <v>PONCTUEL</v>
      </c>
      <c r="N4" s="18">
        <v>42744</v>
      </c>
      <c r="O4" s="11">
        <f t="shared" si="3"/>
        <v>43290</v>
      </c>
    </row>
    <row r="5" spans="1:15" ht="23.1" customHeight="1" thickTop="1" thickBot="1" x14ac:dyDescent="0.3">
      <c r="A5" s="2" t="str">
        <f t="shared" si="0"/>
        <v>GHER Sab</v>
      </c>
      <c r="B5" s="16" t="s">
        <v>30</v>
      </c>
      <c r="C5" s="16" t="s">
        <v>43</v>
      </c>
      <c r="D5" s="16" t="s">
        <v>0</v>
      </c>
      <c r="E5" s="16" t="s">
        <v>27</v>
      </c>
      <c r="F5" s="16" t="s">
        <v>11</v>
      </c>
      <c r="G5" s="13">
        <f t="shared" ca="1" si="1"/>
        <v>0</v>
      </c>
      <c r="H5" s="13">
        <f t="shared" ca="1" si="2"/>
        <v>0</v>
      </c>
      <c r="I5" s="16" t="s">
        <v>6</v>
      </c>
      <c r="J5" s="16">
        <v>1</v>
      </c>
      <c r="K5" s="7" t="str">
        <f ca="1">IF(B5=0,"",IF(SUMPRODUCT(($A$1:$A4=$A5)*($G$1:$G4=$G5)*($A5&lt;&gt;"") )=0,"Unique","Doublon"))</f>
        <v>Doublon</v>
      </c>
      <c r="L5" s="8">
        <f>IF(ISBLANK(B5),"",IF(ISERROR(MATCH(A5,A$1:A4,0)),MAX(L$1:L4)+1,INDEX(L$1:L4,MATCH(A5,A$1:A4,0))))</f>
        <v>1</v>
      </c>
      <c r="M5" s="27" t="str">
        <f>IF(B5=0,"",IF(SUMIF($A$2:$A$23,A5,$J$2:$J$23)&gt;=4,"ACCOM.SOC","PONCTUEL"))</f>
        <v>PONCTUEL</v>
      </c>
      <c r="N5" s="18">
        <v>42745</v>
      </c>
      <c r="O5" s="10">
        <f t="shared" si="3"/>
        <v>43291</v>
      </c>
    </row>
    <row r="6" spans="1:15" ht="23.1" customHeight="1" thickTop="1" thickBot="1" x14ac:dyDescent="0.3">
      <c r="A6" s="2" t="str">
        <f t="shared" si="0"/>
        <v>gir La</v>
      </c>
      <c r="B6" s="16" t="s">
        <v>38</v>
      </c>
      <c r="C6" s="16" t="s">
        <v>44</v>
      </c>
      <c r="D6" s="16" t="s">
        <v>0</v>
      </c>
      <c r="E6" s="16" t="s">
        <v>27</v>
      </c>
      <c r="F6" s="16" t="s">
        <v>10</v>
      </c>
      <c r="G6" s="14">
        <f t="shared" ca="1" si="1"/>
        <v>0</v>
      </c>
      <c r="H6" s="14">
        <f t="shared" ca="1" si="2"/>
        <v>0</v>
      </c>
      <c r="I6" s="16" t="s">
        <v>5</v>
      </c>
      <c r="J6" s="16">
        <v>1</v>
      </c>
      <c r="K6" s="7" t="str">
        <f ca="1">IF(B6=0,"",IF(SUMPRODUCT(($A$1:$A5=$A6)*($G$1:$G5=$G6)*($A6&lt;&gt;"") )=0,"Unique","Doublon"))</f>
        <v>Unique</v>
      </c>
      <c r="L6" s="8">
        <f>IF(ISBLANK(B6),"",IF(ISERROR(MATCH(A6,A$1:A5,0)),MAX(L$1:L5)+1,INDEX(L$1:L5,MATCH(A6,A$1:A5,0))))</f>
        <v>3</v>
      </c>
      <c r="M6" s="27" t="str">
        <f>IF(B6=0,"",IF(SUMIF($A$2:$A$23,A6,$J$2:$J$23)&gt;=4,"ACCOM.SOC","PONCTUEL"))</f>
        <v>PONCTUEL</v>
      </c>
      <c r="N6" s="18">
        <v>42777</v>
      </c>
      <c r="O6" s="11">
        <f t="shared" si="3"/>
        <v>43323</v>
      </c>
    </row>
    <row r="7" spans="1:15" ht="23.1" customHeight="1" thickTop="1" thickBot="1" x14ac:dyDescent="0.3">
      <c r="A7" s="2" t="str">
        <f t="shared" si="0"/>
        <v>HAD La</v>
      </c>
      <c r="B7" s="16" t="s">
        <v>31</v>
      </c>
      <c r="C7" s="16" t="s">
        <v>44</v>
      </c>
      <c r="D7" s="16" t="s">
        <v>0</v>
      </c>
      <c r="E7" s="16" t="s">
        <v>27</v>
      </c>
      <c r="F7" s="16" t="s">
        <v>10</v>
      </c>
      <c r="G7" s="14">
        <f t="shared" ca="1" si="1"/>
        <v>0</v>
      </c>
      <c r="H7" s="14">
        <f t="shared" ca="1" si="2"/>
        <v>0</v>
      </c>
      <c r="I7" s="16" t="s">
        <v>6</v>
      </c>
      <c r="J7" s="16">
        <v>1</v>
      </c>
      <c r="K7" s="7" t="str">
        <f ca="1">IF(B7=0,"",IF(SUMPRODUCT(($A$1:$A6=$A7)*($G$1:$G6=$G7)*($A7&lt;&gt;"") )=0,"Unique","Doublon"))</f>
        <v>Unique</v>
      </c>
      <c r="L7" s="8">
        <f>IF(ISBLANK(B7),"",IF(ISERROR(MATCH(A7,A$1:A6,0)),MAX(L$1:L6)+1,INDEX(L$1:L6,MATCH(A7,A$1:A6,0))))</f>
        <v>4</v>
      </c>
      <c r="M7" s="27" t="str">
        <f>IF(B7=0,"",IF(SUMIF($A$2:$A$23,A7,$J$2:$J$23)&gt;=4,"ACCOM.SOC","PONCTUEL"))</f>
        <v>PONCTUEL</v>
      </c>
      <c r="N7" s="18">
        <v>42778</v>
      </c>
      <c r="O7" s="10">
        <f t="shared" si="3"/>
        <v>43324</v>
      </c>
    </row>
    <row r="8" spans="1:15" ht="23.1" customHeight="1" thickTop="1" thickBot="1" x14ac:dyDescent="0.3">
      <c r="A8" s="2" t="str">
        <f t="shared" si="0"/>
        <v>HAD La</v>
      </c>
      <c r="B8" s="16" t="s">
        <v>31</v>
      </c>
      <c r="C8" s="16" t="s">
        <v>44</v>
      </c>
      <c r="D8" s="16" t="s">
        <v>0</v>
      </c>
      <c r="E8" s="16" t="s">
        <v>27</v>
      </c>
      <c r="F8" s="16" t="s">
        <v>10</v>
      </c>
      <c r="G8" s="13">
        <f t="shared" ca="1" si="1"/>
        <v>0</v>
      </c>
      <c r="H8" s="13">
        <f t="shared" ca="1" si="2"/>
        <v>0</v>
      </c>
      <c r="I8" s="16" t="s">
        <v>7</v>
      </c>
      <c r="J8" s="16">
        <v>1</v>
      </c>
      <c r="K8" s="7" t="str">
        <f ca="1">IF(B8=0,"",IF(SUMPRODUCT(($A$1:$A7=$A8)*($G$1:$G7=$G8)*($A8&lt;&gt;"") )=0,"Unique","Doublon"))</f>
        <v>Doublon</v>
      </c>
      <c r="L8" s="8">
        <f>IF(ISBLANK(B8),"",IF(ISERROR(MATCH(A8,A$1:A7,0)),MAX(L$1:L7)+1,INDEX(L$1:L7,MATCH(A8,A$1:A7,0))))</f>
        <v>4</v>
      </c>
      <c r="M8" s="27" t="str">
        <f>IF(B8=0,"",IF(SUMIF($A$2:$A$23,A8,$J$2:$J$23)&gt;=4,"ACCOM.SOC","PONCTUEL"))</f>
        <v>PONCTUEL</v>
      </c>
      <c r="N8" s="18">
        <v>42779</v>
      </c>
      <c r="O8" s="11">
        <f t="shared" si="3"/>
        <v>43325</v>
      </c>
    </row>
    <row r="9" spans="1:15" ht="23.1" customHeight="1" thickTop="1" thickBot="1" x14ac:dyDescent="0.3">
      <c r="A9" s="2" t="str">
        <f t="shared" si="0"/>
        <v>HAD Ra</v>
      </c>
      <c r="B9" s="16" t="s">
        <v>31</v>
      </c>
      <c r="C9" s="16" t="s">
        <v>45</v>
      </c>
      <c r="D9" s="16" t="s">
        <v>0</v>
      </c>
      <c r="E9" s="16" t="s">
        <v>27</v>
      </c>
      <c r="F9" s="16" t="s">
        <v>10</v>
      </c>
      <c r="G9" s="13">
        <f t="shared" ca="1" si="1"/>
        <v>0</v>
      </c>
      <c r="H9" s="13">
        <f t="shared" ca="1" si="2"/>
        <v>0</v>
      </c>
      <c r="I9" s="16" t="s">
        <v>5</v>
      </c>
      <c r="J9" s="16">
        <v>1</v>
      </c>
      <c r="K9" s="7" t="str">
        <f ca="1">IF(B9=0,"",IF(SUMPRODUCT(($A$1:$A8=$A9)*($G$1:$G8=$G9)*($A9&lt;&gt;"") )=0,"Unique","Doublon"))</f>
        <v>Unique</v>
      </c>
      <c r="L9" s="8">
        <f>IF(ISBLANK(B9),"",IF(ISERROR(MATCH(A9,A$1:A8,0)),MAX(L$1:L8)+1,INDEX(L$1:L8,MATCH(A9,A$1:A8,0))))</f>
        <v>5</v>
      </c>
      <c r="M9" s="27" t="str">
        <f>IF(B9=0,"",IF(SUMIF($A$2:$A$23,A9,$J$2:$J$23)&gt;=4,"ACCOM.SOC","PONCTUEL"))</f>
        <v>PONCTUEL</v>
      </c>
      <c r="N9" s="18">
        <v>42780</v>
      </c>
      <c r="O9" s="10">
        <f t="shared" si="3"/>
        <v>43326</v>
      </c>
    </row>
    <row r="10" spans="1:15" ht="23.1" customHeight="1" thickTop="1" thickBot="1" x14ac:dyDescent="0.3">
      <c r="A10" s="2" t="str">
        <f t="shared" si="0"/>
        <v>HAD Ra</v>
      </c>
      <c r="B10" s="16" t="s">
        <v>31</v>
      </c>
      <c r="C10" s="16" t="s">
        <v>45</v>
      </c>
      <c r="D10" s="16" t="s">
        <v>0</v>
      </c>
      <c r="E10" s="16" t="s">
        <v>27</v>
      </c>
      <c r="F10" s="16" t="s">
        <v>10</v>
      </c>
      <c r="G10" s="13">
        <f t="shared" ca="1" si="1"/>
        <v>0</v>
      </c>
      <c r="H10" s="13">
        <f t="shared" ca="1" si="2"/>
        <v>0</v>
      </c>
      <c r="I10" s="16" t="s">
        <v>6</v>
      </c>
      <c r="J10" s="16">
        <v>1</v>
      </c>
      <c r="K10" s="7" t="str">
        <f ca="1">IF(B10=0,"",IF(SUMPRODUCT(($A$1:$A9=$A10)*($G$1:$G9=$G10)*($A10&lt;&gt;"") )=0,"Unique","Doublon"))</f>
        <v>Doublon</v>
      </c>
      <c r="L10" s="8">
        <f>IF(ISBLANK(B10),"",IF(ISERROR(MATCH(A10,A$1:A9,0)),MAX(L$1:L9)+1,INDEX(L$1:L9,MATCH(A10,A$1:A9,0))))</f>
        <v>5</v>
      </c>
      <c r="M10" s="27" t="str">
        <f>IF(B10=0,"",IF(SUMIF($A$2:$A$23,A10,$J$2:$J$23)&gt;=4,"ACCOM.SOC","PONCTUEL"))</f>
        <v>PONCTUEL</v>
      </c>
      <c r="N10" s="18">
        <v>42781</v>
      </c>
      <c r="O10" s="11">
        <f t="shared" si="3"/>
        <v>43327</v>
      </c>
    </row>
    <row r="11" spans="1:15" ht="23.1" customHeight="1" thickTop="1" thickBot="1" x14ac:dyDescent="0.3">
      <c r="A11" s="2" t="str">
        <f t="shared" si="0"/>
        <v>HAD Ra</v>
      </c>
      <c r="B11" s="16" t="s">
        <v>31</v>
      </c>
      <c r="C11" s="16" t="s">
        <v>45</v>
      </c>
      <c r="D11" s="16" t="s">
        <v>0</v>
      </c>
      <c r="E11" s="16" t="s">
        <v>27</v>
      </c>
      <c r="F11" s="16" t="s">
        <v>10</v>
      </c>
      <c r="G11" s="14">
        <f t="shared" ca="1" si="1"/>
        <v>0</v>
      </c>
      <c r="H11" s="14">
        <f t="shared" ca="1" si="2"/>
        <v>0</v>
      </c>
      <c r="I11" s="16" t="s">
        <v>6</v>
      </c>
      <c r="J11" s="16">
        <v>1</v>
      </c>
      <c r="K11" s="7" t="str">
        <f ca="1">IF(B11=0,"",IF(SUMPRODUCT(($A$1:$A10=$A11)*($G$1:$G10=$G11)*($A11&lt;&gt;"") )=0,"Unique","Doublon"))</f>
        <v>Doublon</v>
      </c>
      <c r="L11" s="8">
        <f>IF(ISBLANK(B11),"",IF(ISERROR(MATCH(A11,A$1:A10,0)),MAX(L$1:L10)+1,INDEX(L$1:L10,MATCH(A11,A$1:A10,0))))</f>
        <v>5</v>
      </c>
      <c r="M11" s="27" t="str">
        <f>IF(B11=0,"",IF(SUMIF($A$2:$A$23,A11,$J$2:$J$23)&gt;=4,"ACCOM.SOC","PONCTUEL"))</f>
        <v>PONCTUEL</v>
      </c>
      <c r="N11" s="18">
        <v>42782</v>
      </c>
      <c r="O11" s="10">
        <f t="shared" si="3"/>
        <v>43328</v>
      </c>
    </row>
    <row r="12" spans="1:15" ht="23.1" customHeight="1" thickTop="1" thickBot="1" x14ac:dyDescent="0.3">
      <c r="A12" s="2" t="str">
        <f t="shared" si="0"/>
        <v>JEU. Nel</v>
      </c>
      <c r="B12" s="16" t="s">
        <v>35</v>
      </c>
      <c r="C12" s="17" t="s">
        <v>46</v>
      </c>
      <c r="D12" s="16" t="s">
        <v>2</v>
      </c>
      <c r="E12" s="16" t="s">
        <v>29</v>
      </c>
      <c r="F12" s="16" t="s">
        <v>12</v>
      </c>
      <c r="G12" s="13">
        <f t="shared" ca="1" si="1"/>
        <v>0</v>
      </c>
      <c r="H12" s="13">
        <f t="shared" ca="1" si="2"/>
        <v>0</v>
      </c>
      <c r="I12" s="16" t="s">
        <v>7</v>
      </c>
      <c r="J12" s="16">
        <v>1</v>
      </c>
      <c r="K12" s="7" t="str">
        <f ca="1">IF(B12=0,"",IF(SUMPRODUCT(($A$1:$A11=$A12)*($G$1:$G11=$G12)*($A12&lt;&gt;"") )=0,"Unique","Doublon"))</f>
        <v>Unique</v>
      </c>
      <c r="L12" s="8">
        <f>IF(ISBLANK(B12),"",IF(ISERROR(MATCH(A12,A$1:A11,0)),MAX(L$1:L11)+1,INDEX(L$1:L11,MATCH(A12,A$1:A11,0))))</f>
        <v>6</v>
      </c>
      <c r="M12" s="27" t="str">
        <f>IF(B12=0,"",IF(SUMIF($A$2:$A$23,A12,$J$2:$J$23)&gt;=4,"ACCOM.SOC","PONCTUEL"))</f>
        <v>PONCTUEL</v>
      </c>
      <c r="N12" s="18">
        <v>42783</v>
      </c>
      <c r="O12" s="11">
        <f t="shared" si="3"/>
        <v>43329</v>
      </c>
    </row>
    <row r="13" spans="1:15" ht="23.1" customHeight="1" thickTop="1" thickBot="1" x14ac:dyDescent="0.3">
      <c r="A13" s="2" t="str">
        <f t="shared" si="0"/>
        <v>KER Vir</v>
      </c>
      <c r="B13" s="16" t="s">
        <v>33</v>
      </c>
      <c r="C13" s="16" t="s">
        <v>47</v>
      </c>
      <c r="D13" s="16" t="s">
        <v>0</v>
      </c>
      <c r="E13" s="16" t="s">
        <v>28</v>
      </c>
      <c r="F13" s="16" t="s">
        <v>11</v>
      </c>
      <c r="G13" s="13">
        <f t="shared" ca="1" si="1"/>
        <v>0</v>
      </c>
      <c r="H13" s="13">
        <f t="shared" ca="1" si="2"/>
        <v>0</v>
      </c>
      <c r="I13" s="16" t="s">
        <v>5</v>
      </c>
      <c r="J13" s="16">
        <v>1</v>
      </c>
      <c r="K13" s="7" t="str">
        <f ca="1">IF(B13=0,"",IF(SUMPRODUCT(($A$1:$A12=$A13)*($G$1:$G12=$G13)*($A13&lt;&gt;"") )=0,"Unique","Doublon"))</f>
        <v>Unique</v>
      </c>
      <c r="L13" s="8">
        <f>IF(ISBLANK(B13),"",IF(ISERROR(MATCH(A13,A$1:A12,0)),MAX(L$1:L12)+1,INDEX(L$1:L12,MATCH(A13,A$1:A12,0))))</f>
        <v>7</v>
      </c>
      <c r="M13" s="27" t="str">
        <f>IF(B13=0,"",IF(SUMIF($A$2:$A$23,A13,$J$2:$J$23)&gt;=4,"ACCOM.SOC","PONCTUEL"))</f>
        <v>PONCTUEL</v>
      </c>
      <c r="N13" s="18">
        <v>42784</v>
      </c>
      <c r="O13" s="10">
        <f t="shared" si="3"/>
        <v>43330</v>
      </c>
    </row>
    <row r="14" spans="1:15" ht="23.1" customHeight="1" thickTop="1" thickBot="1" x14ac:dyDescent="0.3">
      <c r="A14" s="2" t="str">
        <f t="shared" si="0"/>
        <v>KER Vir</v>
      </c>
      <c r="B14" s="16" t="s">
        <v>33</v>
      </c>
      <c r="C14" s="16" t="s">
        <v>47</v>
      </c>
      <c r="D14" s="16" t="s">
        <v>0</v>
      </c>
      <c r="E14" s="16" t="s">
        <v>28</v>
      </c>
      <c r="F14" s="16" t="s">
        <v>11</v>
      </c>
      <c r="G14" s="13">
        <f t="shared" ca="1" si="1"/>
        <v>0</v>
      </c>
      <c r="H14" s="13">
        <f t="shared" ca="1" si="2"/>
        <v>0</v>
      </c>
      <c r="I14" s="16" t="s">
        <v>6</v>
      </c>
      <c r="J14" s="16">
        <v>1</v>
      </c>
      <c r="K14" s="7" t="str">
        <f ca="1">IF(B14=0,"",IF(SUMPRODUCT(($A$1:$A13=$A14)*($G$1:$G13=$G14)*($A14&lt;&gt;"") )=0,"Unique","Doublon"))</f>
        <v>Doublon</v>
      </c>
      <c r="L14" s="8">
        <f>IF(ISBLANK(B14),"",IF(ISERROR(MATCH(A14,A$1:A13,0)),MAX(L$1:L13)+1,INDEX(L$1:L13,MATCH(A14,A$1:A13,0))))</f>
        <v>7</v>
      </c>
      <c r="M14" s="27" t="str">
        <f>IF(B14=0,"",IF(SUMIF($A$2:$A$23,A14,$J$2:$J$23)&gt;=4,"ACCOM.SOC","PONCTUEL"))</f>
        <v>PONCTUEL</v>
      </c>
      <c r="N14" s="18">
        <v>42785</v>
      </c>
      <c r="O14" s="11">
        <f t="shared" si="3"/>
        <v>43331</v>
      </c>
    </row>
    <row r="15" spans="1:15" ht="23.1" customHeight="1" thickTop="1" thickBot="1" x14ac:dyDescent="0.3">
      <c r="A15" s="2" t="str">
        <f t="shared" si="0"/>
        <v>KER Vir</v>
      </c>
      <c r="B15" s="16" t="s">
        <v>33</v>
      </c>
      <c r="C15" s="16" t="s">
        <v>47</v>
      </c>
      <c r="D15" s="16" t="s">
        <v>0</v>
      </c>
      <c r="E15" s="16" t="s">
        <v>28</v>
      </c>
      <c r="F15" s="16" t="s">
        <v>11</v>
      </c>
      <c r="G15" s="14">
        <f t="shared" ca="1" si="1"/>
        <v>0</v>
      </c>
      <c r="H15" s="14">
        <f t="shared" ca="1" si="2"/>
        <v>0</v>
      </c>
      <c r="I15" s="16" t="s">
        <v>7</v>
      </c>
      <c r="J15" s="16">
        <v>1</v>
      </c>
      <c r="K15" s="7" t="str">
        <f ca="1">IF(B15=0,"",IF(SUMPRODUCT(($A$1:$A14=$A15)*($G$1:$G14=$G15)*($A15&lt;&gt;"") )=0,"Unique","Doublon"))</f>
        <v>Doublon</v>
      </c>
      <c r="L15" s="8">
        <f>IF(ISBLANK(B15),"",IF(ISERROR(MATCH(A15,A$1:A14,0)),MAX(L$1:L14)+1,INDEX(L$1:L14,MATCH(A15,A$1:A14,0))))</f>
        <v>7</v>
      </c>
      <c r="M15" s="27" t="str">
        <f>IF(B15=0,"",IF(SUMIF($A$2:$A$23,A15,$J$2:$J$23)&gt;=4,"ACCOM.SOC","PONCTUEL"))</f>
        <v>PONCTUEL</v>
      </c>
      <c r="N15" s="18">
        <v>42786</v>
      </c>
      <c r="O15" s="10">
        <f t="shared" si="3"/>
        <v>43332</v>
      </c>
    </row>
    <row r="16" spans="1:15" ht="23.1" customHeight="1" thickTop="1" thickBot="1" x14ac:dyDescent="0.3">
      <c r="A16" s="2" t="str">
        <f t="shared" si="0"/>
        <v>mir Ne</v>
      </c>
      <c r="B16" s="16" t="s">
        <v>36</v>
      </c>
      <c r="C16" s="17" t="s">
        <v>48</v>
      </c>
      <c r="D16" s="16" t="s">
        <v>2</v>
      </c>
      <c r="E16" s="16" t="s">
        <v>29</v>
      </c>
      <c r="F16" s="16" t="s">
        <v>12</v>
      </c>
      <c r="G16" s="14">
        <f t="shared" ca="1" si="1"/>
        <v>0</v>
      </c>
      <c r="H16" s="14">
        <f t="shared" ca="1" si="2"/>
        <v>0</v>
      </c>
      <c r="I16" s="16" t="s">
        <v>5</v>
      </c>
      <c r="J16" s="16">
        <v>1</v>
      </c>
      <c r="K16" s="7" t="str">
        <f ca="1">IF(B16=0,"",IF(SUMPRODUCT(($A$1:$A15=$A16)*($G$1:$G15=$G16)*($A16&lt;&gt;"") )=0,"Unique","Doublon"))</f>
        <v>Unique</v>
      </c>
      <c r="L16" s="8">
        <f>IF(ISBLANK(B16),"",IF(ISERROR(MATCH(A16,A$1:A15,0)),MAX(L$1:L15)+1,INDEX(L$1:L15,MATCH(A16,A$1:A15,0))))</f>
        <v>8</v>
      </c>
      <c r="M16" s="27" t="str">
        <f>IF(B16=0,"",IF(SUMIF($A$2:$A$23,A16,$J$2:$J$23)&gt;=4,"ACCOM.SOC","PONCTUEL"))</f>
        <v>PONCTUEL</v>
      </c>
      <c r="N16" s="19"/>
      <c r="O16" s="11" t="str">
        <f t="shared" si="3"/>
        <v/>
      </c>
    </row>
    <row r="17" spans="1:15" ht="23.1" customHeight="1" thickTop="1" thickBot="1" x14ac:dyDescent="0.3">
      <c r="A17" s="2" t="str">
        <f t="shared" si="0"/>
        <v>mur Ne</v>
      </c>
      <c r="B17" s="16" t="s">
        <v>39</v>
      </c>
      <c r="C17" s="17" t="s">
        <v>48</v>
      </c>
      <c r="D17" s="16" t="s">
        <v>2</v>
      </c>
      <c r="E17" s="16" t="s">
        <v>29</v>
      </c>
      <c r="F17" s="16" t="s">
        <v>12</v>
      </c>
      <c r="G17" s="14">
        <f t="shared" ca="1" si="1"/>
        <v>0</v>
      </c>
      <c r="H17" s="14">
        <f t="shared" ca="1" si="2"/>
        <v>0</v>
      </c>
      <c r="I17" s="16" t="s">
        <v>6</v>
      </c>
      <c r="J17" s="16">
        <v>1</v>
      </c>
      <c r="K17" s="7" t="str">
        <f ca="1">IF(B17=0,"",IF(SUMPRODUCT(($A$1:$A16=$A17)*($G$1:$G16=$G17)*($A17&lt;&gt;"") )=0,"Unique","Doublon"))</f>
        <v>Unique</v>
      </c>
      <c r="L17" s="8">
        <f>IF(ISBLANK(B17),"",IF(ISERROR(MATCH(A17,A$1:A16,0)),MAX(L$1:L16)+1,INDEX(L$1:L16,MATCH(A17,A$1:A16,0))))</f>
        <v>9</v>
      </c>
      <c r="M17" s="27" t="str">
        <f>IF(B17=0,"",IF(SUMIF($A$2:$A$23,A17,$J$2:$J$23)&gt;=4,"ACCOM.SOC","PONCTUEL"))</f>
        <v>PONCTUEL</v>
      </c>
      <c r="N17" s="20"/>
      <c r="O17" s="10" t="str">
        <f t="shared" si="3"/>
        <v/>
      </c>
    </row>
    <row r="18" spans="1:15" ht="23.1" customHeight="1" thickTop="1" thickBot="1" x14ac:dyDescent="0.3">
      <c r="A18" s="2" t="str">
        <f t="shared" si="0"/>
        <v xml:space="preserve">sir ger </v>
      </c>
      <c r="B18" s="16" t="s">
        <v>40</v>
      </c>
      <c r="C18" s="16"/>
      <c r="D18" s="16"/>
      <c r="E18" s="16"/>
      <c r="F18" s="16" t="s">
        <v>11</v>
      </c>
      <c r="G18" s="14">
        <f t="shared" ca="1" si="1"/>
        <v>0</v>
      </c>
      <c r="H18" s="13">
        <f t="shared" ca="1" si="2"/>
        <v>0</v>
      </c>
      <c r="I18" s="16" t="s">
        <v>8</v>
      </c>
      <c r="J18" s="16">
        <v>1</v>
      </c>
      <c r="K18" s="7" t="str">
        <f ca="1">IF(B18=0,"",IF(SUMPRODUCT(($A$1:$A17=$A18)*($G$1:$G17=$G18)*($A18&lt;&gt;"") )=0,"Unique","Doublon"))</f>
        <v>Unique</v>
      </c>
      <c r="L18" s="8">
        <f>IF(ISBLANK(B18),"",IF(ISERROR(MATCH(A18,A$1:A17,0)),MAX(L$1:L17)+1,INDEX(L$1:L17,MATCH(A18,A$1:A17,0))))</f>
        <v>10</v>
      </c>
      <c r="M18" s="27" t="str">
        <f>IF(B18=0,"",IF(SUMIF($A$2:$A$23,A18,$J$2:$J$23)&gt;=4,"ACCOM.SOC","PONCTUEL"))</f>
        <v>PONCTUEL</v>
      </c>
      <c r="N18" s="19"/>
      <c r="O18" s="11" t="str">
        <f t="shared" si="3"/>
        <v/>
      </c>
    </row>
    <row r="19" spans="1:15" ht="23.1" customHeight="1" thickTop="1" thickBot="1" x14ac:dyDescent="0.3">
      <c r="A19" s="2" t="str">
        <f t="shared" si="0"/>
        <v xml:space="preserve">sir ger </v>
      </c>
      <c r="B19" s="16" t="s">
        <v>40</v>
      </c>
      <c r="C19" s="17"/>
      <c r="D19" s="17"/>
      <c r="E19" s="17"/>
      <c r="F19" s="16" t="s">
        <v>11</v>
      </c>
      <c r="G19" s="14">
        <f t="shared" ca="1" si="1"/>
        <v>0</v>
      </c>
      <c r="H19" s="14">
        <f t="shared" ca="1" si="2"/>
        <v>0</v>
      </c>
      <c r="I19" s="17"/>
      <c r="J19" s="16">
        <v>1</v>
      </c>
      <c r="K19" s="7" t="str">
        <f ca="1">IF(B19=0,"",IF(SUMPRODUCT(($A$1:$A18=$A19)*($G$1:$G18=$G19)*($A19&lt;&gt;"") )=0,"Unique","Doublon"))</f>
        <v>Doublon</v>
      </c>
      <c r="L19" s="8">
        <f>IF(ISBLANK(B19),"",IF(ISERROR(MATCH(A19,A$1:A18,0)),MAX(L$1:L18)+1,INDEX(L$1:L18,MATCH(A19,A$1:A18,0))))</f>
        <v>10</v>
      </c>
      <c r="M19" s="27" t="str">
        <f>IF(B19=0,"",IF(SUMIF($A$2:$A$23,A19,$J$2:$J$23)&gt;=4,"ACCOM.SOC","PONCTUEL"))</f>
        <v>PONCTUEL</v>
      </c>
      <c r="N19" s="20"/>
      <c r="O19" s="10" t="str">
        <f t="shared" si="3"/>
        <v/>
      </c>
    </row>
    <row r="20" spans="1:15" ht="23.1" customHeight="1" thickTop="1" thickBot="1" x14ac:dyDescent="0.3">
      <c r="A20" s="2" t="str">
        <f t="shared" si="0"/>
        <v xml:space="preserve">sir ger </v>
      </c>
      <c r="B20" s="16" t="s">
        <v>40</v>
      </c>
      <c r="C20" s="16"/>
      <c r="D20" s="16"/>
      <c r="E20" s="16"/>
      <c r="F20" s="16" t="s">
        <v>10</v>
      </c>
      <c r="G20" s="14">
        <f t="shared" ca="1" si="1"/>
        <v>0</v>
      </c>
      <c r="H20" s="13">
        <f t="shared" ca="1" si="2"/>
        <v>0</v>
      </c>
      <c r="I20" s="16"/>
      <c r="J20" s="16">
        <v>1</v>
      </c>
      <c r="K20" s="7" t="str">
        <f ca="1">IF(B20=0,"",IF(SUMPRODUCT(($A$1:$A19=$A20)*($G$1:$G19=$G20)*($A20&lt;&gt;"") )=0,"Unique","Doublon"))</f>
        <v>Doublon</v>
      </c>
      <c r="L20" s="8">
        <f>IF(ISBLANK(B20),"",IF(ISERROR(MATCH(A20,A$1:A19,0)),MAX(L$1:L19)+1,INDEX(L$1:L19,MATCH(A20,A$1:A19,0))))</f>
        <v>10</v>
      </c>
      <c r="M20" s="27" t="str">
        <f>IF(B20=0,"",IF(SUMIF($A$2:$A$23,A20,$J$2:$J$23)&gt;=4,"ACCOM.SOC","PONCTUEL"))</f>
        <v>PONCTUEL</v>
      </c>
      <c r="N20" s="19"/>
      <c r="O20" s="11" t="str">
        <f t="shared" si="3"/>
        <v/>
      </c>
    </row>
    <row r="21" spans="1:15" ht="23.1" customHeight="1" thickTop="1" thickBot="1" x14ac:dyDescent="0.3">
      <c r="A21" s="2" t="str">
        <f t="shared" si="0"/>
        <v>SIS Fa</v>
      </c>
      <c r="B21" s="16" t="s">
        <v>32</v>
      </c>
      <c r="C21" s="17" t="s">
        <v>49</v>
      </c>
      <c r="D21" s="16" t="s">
        <v>0</v>
      </c>
      <c r="E21" s="16" t="s">
        <v>28</v>
      </c>
      <c r="F21" s="16" t="s">
        <v>10</v>
      </c>
      <c r="G21" s="14">
        <f t="shared" ca="1" si="1"/>
        <v>0</v>
      </c>
      <c r="H21" s="14">
        <f t="shared" ca="1" si="2"/>
        <v>0</v>
      </c>
      <c r="I21" s="16" t="s">
        <v>5</v>
      </c>
      <c r="J21" s="16">
        <v>1</v>
      </c>
      <c r="K21" s="7" t="str">
        <f ca="1">IF(B21=0,"",IF(SUMPRODUCT(($A$1:$A20=$A21)*($G$1:$G20=$G21)*($A21&lt;&gt;"") )=0,"Unique","Doublon"))</f>
        <v>Unique</v>
      </c>
      <c r="L21" s="8">
        <f>IF(ISBLANK(B21),"",IF(ISERROR(MATCH(A21,A$1:A20,0)),MAX(L$1:L20)+1,INDEX(L$1:L20,MATCH(A21,A$1:A20,0))))</f>
        <v>11</v>
      </c>
      <c r="M21" s="27" t="str">
        <f>IF(B21=0,"",IF(SUMIF($A$2:$A$23,A21,$J$2:$J$23)&gt;=4,"ACCOM.SOC","PONCTUEL"))</f>
        <v>PONCTUEL</v>
      </c>
      <c r="N21" s="20"/>
      <c r="O21" s="10" t="str">
        <f t="shared" si="3"/>
        <v/>
      </c>
    </row>
    <row r="22" spans="1:15" ht="23.1" customHeight="1" thickTop="1" thickBot="1" x14ac:dyDescent="0.3">
      <c r="A22" s="2" t="str">
        <f t="shared" si="0"/>
        <v>SIS Fa</v>
      </c>
      <c r="B22" s="16" t="s">
        <v>32</v>
      </c>
      <c r="C22" s="17" t="s">
        <v>49</v>
      </c>
      <c r="D22" s="16" t="s">
        <v>0</v>
      </c>
      <c r="E22" s="16" t="s">
        <v>28</v>
      </c>
      <c r="F22" s="16" t="s">
        <v>10</v>
      </c>
      <c r="G22" s="13">
        <f t="shared" ca="1" si="1"/>
        <v>0</v>
      </c>
      <c r="H22" s="13">
        <f t="shared" ca="1" si="2"/>
        <v>0</v>
      </c>
      <c r="I22" s="16" t="s">
        <v>6</v>
      </c>
      <c r="J22" s="16">
        <v>1</v>
      </c>
      <c r="K22" s="7" t="str">
        <f ca="1">IF(B22=0,"",IF(SUMPRODUCT(($A$1:$A21=$A22)*($G$1:$G21=$G22)*($A22&lt;&gt;"") )=0,"Unique","Doublon"))</f>
        <v>Doublon</v>
      </c>
      <c r="L22" s="8">
        <f>IF(ISBLANK(B22),"",IF(ISERROR(MATCH(A22,A$1:A21,0)),MAX(L$1:L21)+1,INDEX(L$1:L21,MATCH(A22,A$1:A21,0))))</f>
        <v>11</v>
      </c>
      <c r="M22" s="27" t="str">
        <f>IF(B22=0,"",IF(SUMIF($A$2:$A$23,A22,$J$2:$J$23)&gt;=4,"ACCOM.SOC","PONCTUEL"))</f>
        <v>PONCTUEL</v>
      </c>
      <c r="N22" s="19"/>
      <c r="O22" s="11" t="str">
        <f t="shared" si="3"/>
        <v/>
      </c>
    </row>
    <row r="23" spans="1:15" ht="23.1" customHeight="1" thickTop="1" thickBot="1" x14ac:dyDescent="0.3">
      <c r="A23" s="2" t="str">
        <f t="shared" si="0"/>
        <v>sos Fa</v>
      </c>
      <c r="B23" s="16" t="s">
        <v>37</v>
      </c>
      <c r="C23" s="17" t="s">
        <v>49</v>
      </c>
      <c r="D23" s="16" t="s">
        <v>0</v>
      </c>
      <c r="E23" s="16" t="s">
        <v>28</v>
      </c>
      <c r="F23" s="16" t="s">
        <v>10</v>
      </c>
      <c r="G23" s="14">
        <f t="shared" ca="1" si="1"/>
        <v>0</v>
      </c>
      <c r="H23" s="14">
        <f t="shared" ca="1" si="2"/>
        <v>0</v>
      </c>
      <c r="I23" s="16" t="s">
        <v>6</v>
      </c>
      <c r="J23" s="16">
        <v>1</v>
      </c>
      <c r="K23" s="7" t="str">
        <f ca="1">IF(B23=0,"",IF(SUMPRODUCT(($A$1:$A22=$A23)*($G$1:$G22=$G23)*($A23&lt;&gt;"") )=0,"Unique","Doublon"))</f>
        <v>Unique</v>
      </c>
      <c r="L23" s="8">
        <f>IF(ISBLANK(B23),"",IF(ISERROR(MATCH(A23,A$1:A22,0)),MAX(L$1:L22)+1,INDEX(L$1:L22,MATCH(A23,A$1:A22,0))))</f>
        <v>12</v>
      </c>
      <c r="M23" s="27" t="str">
        <f>IF(B23=0,"",IF(SUMIF($A$2:$A$23,A23,$J$2:$J$23)&gt;=4,"ACCOM.SOC","PONCTUEL"))</f>
        <v>PONCTUEL</v>
      </c>
      <c r="N23" s="20"/>
      <c r="O23" s="10" t="str">
        <f t="shared" si="3"/>
        <v/>
      </c>
    </row>
    <row r="24" spans="1:15" ht="15.75" thickTop="1" x14ac:dyDescent="0.25"/>
  </sheetData>
  <conditionalFormatting sqref="J1:O1 J2:J23 C1:I23">
    <cfRule type="expression" dxfId="0" priority="1" stopIfTrue="1">
      <formula>MOD(ROW(),2)</formula>
    </cfRule>
  </conditionalFormatting>
  <dataValidations count="4">
    <dataValidation type="list" allowBlank="1" showInputMessage="1" showErrorMessage="1" sqref="D2:D23">
      <formula1>COMPO_FAMILIALE</formula1>
    </dataValidation>
    <dataValidation type="list" allowBlank="1" showInputMessage="1" showErrorMessage="1" sqref="E2:E23">
      <formula1>SAS</formula1>
    </dataValidation>
    <dataValidation type="list" allowBlank="1" showInputMessage="1" showErrorMessage="1" sqref="I2:I23">
      <formula1>MOIS_liste</formula1>
    </dataValidation>
    <dataValidation type="list" allowBlank="1" showInputMessage="1" showErrorMessage="1" sqref="F2:F23">
      <formula1>INDIRECT($E2)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POLYVALENCE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CLEMENT-LOPES Sandrine</dc:creator>
  <cp:lastModifiedBy>Michel</cp:lastModifiedBy>
  <cp:lastPrinted>2017-01-20T08:09:32Z</cp:lastPrinted>
  <dcterms:created xsi:type="dcterms:W3CDTF">2013-09-08T11:19:31Z</dcterms:created>
  <dcterms:modified xsi:type="dcterms:W3CDTF">2017-04-07T06:33:22Z</dcterms:modified>
</cp:coreProperties>
</file>