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75" windowWidth="11655" windowHeight="10485"/>
  </bookViews>
  <sheets>
    <sheet name="Feuil1" sheetId="1" r:id="rId1"/>
    <sheet name="Feuil2" sheetId="2" r:id="rId2"/>
    <sheet name="Feuil3" sheetId="3" r:id="rId3"/>
  </sheets>
  <definedNames>
    <definedName name="An">Feuil1!$H$1</definedName>
    <definedName name="Paques">Feuil1!$H$4</definedName>
  </definedNames>
  <calcPr calcId="15251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2" i="1"/>
  <c r="H30" i="1"/>
  <c r="H28" i="1"/>
  <c r="H27" i="1"/>
  <c r="H26" i="1"/>
  <c r="H25" i="1"/>
  <c r="H24" i="1"/>
  <c r="H23" i="1"/>
  <c r="H21" i="1"/>
  <c r="H20" i="1"/>
  <c r="H18" i="1"/>
  <c r="H22" i="1" s="1"/>
  <c r="H17" i="1"/>
  <c r="H16" i="1"/>
  <c r="H14" i="1"/>
  <c r="H13" i="1"/>
  <c r="H12" i="1"/>
  <c r="H11" i="1"/>
  <c r="H7" i="1"/>
  <c r="H6" i="1"/>
  <c r="H4" i="1"/>
  <c r="H5" i="1" s="1"/>
  <c r="H3" i="1"/>
  <c r="H8" i="1" l="1"/>
  <c r="H10" i="1"/>
  <c r="H15" i="1"/>
  <c r="H9" i="1"/>
  <c r="H19" i="1"/>
  <c r="H29" i="1"/>
</calcChain>
</file>

<file path=xl/sharedStrings.xml><?xml version="1.0" encoding="utf-8"?>
<sst xmlns="http://schemas.openxmlformats.org/spreadsheetml/2006/main" count="32" uniqueCount="18">
  <si>
    <t>Date de départ</t>
  </si>
  <si>
    <t>Date d'arrivé J+2 Ouvrés</t>
  </si>
  <si>
    <t>Année :</t>
  </si>
  <si>
    <t>Jours Fériés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</si>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</sst>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\ mmmm\ yyyy"/>
  </numFmts>
  <fonts count="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indexed="9"/>
      <name val="Arial"/>
      <family val="2"/>
    </font>
    <font>
      <b/>
      <sz val="10"/>
      <name val="Arial"/>
      <family val="2"/>
    </font>
    <font>
      <i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3" fillId="0" borderId="3" xfId="0" applyFont="1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/>
    <xf numFmtId="164" fontId="4" fillId="0" borderId="6" xfId="0" applyNumberFormat="1" applyFont="1" applyFill="1" applyBorder="1" applyAlignment="1" applyProtection="1">
      <alignment horizontal="left"/>
    </xf>
    <xf numFmtId="0" fontId="3" fillId="0" borderId="5" xfId="0" applyFont="1" applyFill="1" applyBorder="1" applyProtection="1"/>
    <xf numFmtId="0" fontId="3" fillId="0" borderId="7" xfId="0" applyFont="1" applyFill="1" applyBorder="1" applyProtection="1"/>
    <xf numFmtId="164" fontId="4" fillId="0" borderId="8" xfId="0" applyNumberFormat="1" applyFont="1" applyFill="1" applyBorder="1" applyAlignment="1" applyProtection="1">
      <alignment horizontal="left"/>
    </xf>
    <xf numFmtId="0" fontId="3" fillId="0" borderId="9" xfId="0" applyFont="1" applyFill="1" applyBorder="1" applyProtection="1"/>
    <xf numFmtId="164" fontId="4" fillId="0" borderId="10" xfId="0" applyNumberFormat="1" applyFont="1" applyFill="1" applyBorder="1" applyAlignment="1" applyProtection="1">
      <alignment horizontal="left"/>
    </xf>
    <xf numFmtId="0" fontId="1" fillId="2" borderId="1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workbookViewId="0">
      <selection activeCell="B2" sqref="B2:B14"/>
    </sheetView>
  </sheetViews>
  <sheetFormatPr baseColWidth="10" defaultRowHeight="15" x14ac:dyDescent="0.25"/>
  <cols>
    <col min="1" max="1" width="14.140625" bestFit="1" customWidth="1"/>
    <col min="2" max="2" width="22.42578125" bestFit="1" customWidth="1"/>
    <col min="8" max="8" width="25.85546875" customWidth="1"/>
  </cols>
  <sheetData>
    <row r="1" spans="1:8" ht="18.75" thickBot="1" x14ac:dyDescent="0.3">
      <c r="A1" t="s">
        <v>0</v>
      </c>
      <c r="B1" t="s">
        <v>1</v>
      </c>
      <c r="G1" s="11" t="s">
        <v>2</v>
      </c>
      <c r="H1" s="12">
        <v>2018</v>
      </c>
    </row>
    <row r="2" spans="1:8" x14ac:dyDescent="0.25">
      <c r="A2" s="1">
        <v>43196</v>
      </c>
      <c r="B2" s="1">
        <f>WORKDAY(A2, 2,$H$3:$H$30)</f>
        <v>43200</v>
      </c>
      <c r="G2" s="2" t="s">
        <v>3</v>
      </c>
      <c r="H2" s="3"/>
    </row>
    <row r="3" spans="1:8" x14ac:dyDescent="0.25">
      <c r="A3" s="1">
        <v>43159</v>
      </c>
      <c r="B3" s="1">
        <f t="shared" ref="B3:B14" si="0">WORKDAY(A3, 2,$H$3:$H$30)</f>
        <v>43161</v>
      </c>
      <c r="G3" s="4" t="s">
        <v>4</v>
      </c>
      <c r="H3" s="5">
        <f>DATE(An,1,1)</f>
        <v>43101</v>
      </c>
    </row>
    <row r="4" spans="1:8" x14ac:dyDescent="0.25">
      <c r="A4" s="1">
        <v>43189</v>
      </c>
      <c r="B4" s="1">
        <f t="shared" si="0"/>
        <v>43194</v>
      </c>
      <c r="G4" s="4" t="s">
        <v>5</v>
      </c>
      <c r="H4" s="5">
        <f>IF(MOD(19*MOD(An,19)+24,30)+MOD(2*MOD(An,4)+4*MOD(An,7)+6*
MOD(19*MOD(An,19)+24,30)+5,7)-9&lt;=0,DATE(An,3,22+MOD(19*MOD(An,
19)+24,30)+MOD(2*MOD(An,4)+4*MOD(An,7)+6*MOD(19*MOD(An,19)+24,
30)+5,7)),DATE(An,4,MOD(19*MOD(An,19)+24,30)+MOD(2*MOD(An,4)+4*
MOD(An,7)+6*MOD(19*MOD(An,19)+24,30)+5,7)-9))</f>
        <v>43191</v>
      </c>
    </row>
    <row r="5" spans="1:8" x14ac:dyDescent="0.25">
      <c r="A5" s="1">
        <v>43207</v>
      </c>
      <c r="B5" s="1">
        <f t="shared" si="0"/>
        <v>43209</v>
      </c>
      <c r="G5" s="4" t="s">
        <v>6</v>
      </c>
      <c r="H5" s="5">
        <f>Paques+1</f>
        <v>43192</v>
      </c>
    </row>
    <row r="6" spans="1:8" x14ac:dyDescent="0.25">
      <c r="A6" s="1">
        <v>43207</v>
      </c>
      <c r="B6" s="1">
        <f t="shared" si="0"/>
        <v>43209</v>
      </c>
      <c r="G6" s="4" t="s">
        <v>7</v>
      </c>
      <c r="H6" s="5">
        <f>DATE(An,5,1)</f>
        <v>43221</v>
      </c>
    </row>
    <row r="7" spans="1:8" x14ac:dyDescent="0.25">
      <c r="A7" s="1">
        <v>43125</v>
      </c>
      <c r="B7" s="1">
        <f t="shared" si="0"/>
        <v>43129</v>
      </c>
      <c r="G7" s="4" t="s">
        <v>8</v>
      </c>
      <c r="H7" s="5">
        <f>DATE(An,5,8)</f>
        <v>43228</v>
      </c>
    </row>
    <row r="8" spans="1:8" x14ac:dyDescent="0.25">
      <c r="A8" s="1">
        <v>43147</v>
      </c>
      <c r="B8" s="1">
        <f t="shared" si="0"/>
        <v>43151</v>
      </c>
      <c r="G8" s="4" t="s">
        <v>9</v>
      </c>
      <c r="H8" s="5">
        <f>Paques+39</f>
        <v>43230</v>
      </c>
    </row>
    <row r="9" spans="1:8" x14ac:dyDescent="0.25">
      <c r="A9" s="1">
        <v>43115</v>
      </c>
      <c r="B9" s="1">
        <f t="shared" si="0"/>
        <v>43117</v>
      </c>
      <c r="G9" s="4" t="s">
        <v>10</v>
      </c>
      <c r="H9" s="5">
        <f>Paques+49</f>
        <v>43240</v>
      </c>
    </row>
    <row r="10" spans="1:8" x14ac:dyDescent="0.25">
      <c r="A10" s="1">
        <v>43123</v>
      </c>
      <c r="B10" s="1">
        <f t="shared" si="0"/>
        <v>43125</v>
      </c>
      <c r="G10" s="4" t="s">
        <v>11</v>
      </c>
      <c r="H10" s="5">
        <f>Paques+50</f>
        <v>43241</v>
      </c>
    </row>
    <row r="11" spans="1:8" x14ac:dyDescent="0.25">
      <c r="A11" s="1">
        <v>43210</v>
      </c>
      <c r="B11" s="1">
        <f t="shared" si="0"/>
        <v>43214</v>
      </c>
      <c r="G11" s="6" t="s">
        <v>12</v>
      </c>
      <c r="H11" s="5">
        <f>DATE(An,7,14)</f>
        <v>43295</v>
      </c>
    </row>
    <row r="12" spans="1:8" x14ac:dyDescent="0.25">
      <c r="A12" s="1">
        <v>43262</v>
      </c>
      <c r="B12" s="1">
        <f t="shared" si="0"/>
        <v>43264</v>
      </c>
      <c r="G12" s="6" t="s">
        <v>13</v>
      </c>
      <c r="H12" s="5">
        <f>DATE(An,8,15)</f>
        <v>43327</v>
      </c>
    </row>
    <row r="13" spans="1:8" x14ac:dyDescent="0.25">
      <c r="A13" s="1">
        <v>43130</v>
      </c>
      <c r="B13" s="1">
        <f t="shared" si="0"/>
        <v>43132</v>
      </c>
      <c r="G13" s="6" t="s">
        <v>14</v>
      </c>
      <c r="H13" s="5">
        <f>DATE(An,11,1)</f>
        <v>43405</v>
      </c>
    </row>
    <row r="14" spans="1:8" x14ac:dyDescent="0.25">
      <c r="A14" s="1">
        <v>43278</v>
      </c>
      <c r="B14" s="1">
        <f t="shared" si="0"/>
        <v>43280</v>
      </c>
      <c r="G14" s="6" t="s">
        <v>15</v>
      </c>
      <c r="H14" s="5">
        <f>DATE(An,11,11)</f>
        <v>43415</v>
      </c>
    </row>
    <row r="15" spans="1:8" x14ac:dyDescent="0.25">
      <c r="G15" s="6" t="s">
        <v>16</v>
      </c>
      <c r="H15" s="5">
        <f>H4-7</f>
        <v>43184</v>
      </c>
    </row>
    <row r="16" spans="1:8" x14ac:dyDescent="0.25">
      <c r="G16" s="7" t="s">
        <v>17</v>
      </c>
      <c r="H16" s="8">
        <f>DATE(An,12,25)</f>
        <v>43459</v>
      </c>
    </row>
    <row r="17" spans="7:8" x14ac:dyDescent="0.25">
      <c r="G17" s="4" t="s">
        <v>4</v>
      </c>
      <c r="H17" s="5">
        <f>DATE(An+1,1,1)</f>
        <v>43466</v>
      </c>
    </row>
    <row r="18" spans="7:8" x14ac:dyDescent="0.25">
      <c r="G18" s="4" t="s">
        <v>5</v>
      </c>
      <c r="H18" s="5">
        <f>IF(MOD(19*MOD(An+1,19)+24,30)+MOD(2*MOD(An+1,4)+4*MOD(An+1,7)+6*
MOD(19*MOD(An+1,19)+24,30)+5,7)-9&lt;=0,DATE(An+1,3,22+MOD(19*MOD(An+1,
19)+24,30)+MOD(2*MOD(An+1,4)+4*MOD(An+1,7)+6*MOD(19*MOD(An+1,19)+24,
30)+5,7)),DATE(An+1,4,MOD(19*MOD(An+1,19)+24,30)+MOD(2*MOD(An+1,4)+4*
MOD(An+1,7)+6*MOD(19*MOD(An+1,19)+24,30)+5,7)-9))</f>
        <v>43576</v>
      </c>
    </row>
    <row r="19" spans="7:8" x14ac:dyDescent="0.25">
      <c r="G19" s="4" t="s">
        <v>6</v>
      </c>
      <c r="H19" s="5">
        <f>H18+1</f>
        <v>43577</v>
      </c>
    </row>
    <row r="20" spans="7:8" x14ac:dyDescent="0.25">
      <c r="G20" s="4" t="s">
        <v>7</v>
      </c>
      <c r="H20" s="5">
        <f>DATE(An+1,5,1)</f>
        <v>43586</v>
      </c>
    </row>
    <row r="21" spans="7:8" x14ac:dyDescent="0.25">
      <c r="G21" s="4" t="s">
        <v>8</v>
      </c>
      <c r="H21" s="5">
        <f>DATE(An+1,5,8)</f>
        <v>43593</v>
      </c>
    </row>
    <row r="22" spans="7:8" x14ac:dyDescent="0.25">
      <c r="G22" s="4" t="s">
        <v>9</v>
      </c>
      <c r="H22" s="5">
        <f>H18+39</f>
        <v>43615</v>
      </c>
    </row>
    <row r="23" spans="7:8" x14ac:dyDescent="0.25">
      <c r="G23" s="4" t="s">
        <v>10</v>
      </c>
      <c r="H23" s="5">
        <f>H18+49</f>
        <v>43625</v>
      </c>
    </row>
    <row r="24" spans="7:8" x14ac:dyDescent="0.25">
      <c r="G24" s="4" t="s">
        <v>11</v>
      </c>
      <c r="H24" s="5">
        <f>H18+50</f>
        <v>43626</v>
      </c>
    </row>
    <row r="25" spans="7:8" x14ac:dyDescent="0.25">
      <c r="G25" s="6" t="s">
        <v>12</v>
      </c>
      <c r="H25" s="5">
        <f>DATE(An+1,7,14)</f>
        <v>43660</v>
      </c>
    </row>
    <row r="26" spans="7:8" x14ac:dyDescent="0.25">
      <c r="G26" s="6" t="s">
        <v>13</v>
      </c>
      <c r="H26" s="5">
        <f>DATE(An+1,8,15)</f>
        <v>43692</v>
      </c>
    </row>
    <row r="27" spans="7:8" x14ac:dyDescent="0.25">
      <c r="G27" s="6" t="s">
        <v>14</v>
      </c>
      <c r="H27" s="5">
        <f>DATE(An+1,11,1)</f>
        <v>43770</v>
      </c>
    </row>
    <row r="28" spans="7:8" x14ac:dyDescent="0.25">
      <c r="G28" s="6" t="s">
        <v>15</v>
      </c>
      <c r="H28" s="5">
        <f>DATE(An+1,11,11)</f>
        <v>43780</v>
      </c>
    </row>
    <row r="29" spans="7:8" x14ac:dyDescent="0.25">
      <c r="G29" s="6" t="s">
        <v>16</v>
      </c>
      <c r="H29" s="5">
        <f>H18-7</f>
        <v>43569</v>
      </c>
    </row>
    <row r="30" spans="7:8" ht="15.75" thickBot="1" x14ac:dyDescent="0.3">
      <c r="G30" s="9" t="s">
        <v>17</v>
      </c>
      <c r="H30" s="10">
        <f>DATE(An+1,12,25)</f>
        <v>43824</v>
      </c>
    </row>
  </sheetData>
  <mergeCells count="1">
    <mergeCell ref="G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</vt:lpstr>
      <vt:lpstr>Paques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Michel</cp:lastModifiedBy>
  <dcterms:created xsi:type="dcterms:W3CDTF">2018-02-21T13:17:48Z</dcterms:created>
  <dcterms:modified xsi:type="dcterms:W3CDTF">2018-02-21T14:57:48Z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