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160" windowHeight="9420" tabRatio="714"/>
  </bookViews>
  <sheets>
    <sheet name="Calendrier" sheetId="1" r:id="rId1"/>
    <sheet name="Jours fériés" sheetId="2" r:id="rId2"/>
    <sheet name="Activités HSE" sheetId="5" r:id="rId3"/>
    <sheet name="Janvier" sheetId="7" r:id="rId4"/>
    <sheet name="Février" sheetId="18" r:id="rId5"/>
    <sheet name="Mars" sheetId="19" r:id="rId6"/>
    <sheet name="Avril" sheetId="20" r:id="rId7"/>
    <sheet name="Mai" sheetId="21" r:id="rId8"/>
    <sheet name="Juin" sheetId="22" r:id="rId9"/>
    <sheet name="Juillet" sheetId="23" r:id="rId10"/>
    <sheet name="Aout" sheetId="24" r:id="rId11"/>
    <sheet name="Septembre" sheetId="25" r:id="rId12"/>
    <sheet name="Octobre" sheetId="26" r:id="rId13"/>
    <sheet name="Novembre" sheetId="27" r:id="rId14"/>
    <sheet name="Décembre" sheetId="28" r:id="rId15"/>
  </sheets>
  <definedNames>
    <definedName name="An">Calendrier!$C$2</definedName>
    <definedName name="Calendrier">Calendrier!$C$6:$Z$36</definedName>
    <definedName name="Fériés">'Jours fériés'!$C$5:$C$18</definedName>
    <definedName name="Paques">'Jours fériés'!$C$6</definedName>
    <definedName name="Tableau" localSheetId="10">'Jours fériés'!#REF!</definedName>
    <definedName name="Tableau" localSheetId="6">'Jours fériés'!#REF!</definedName>
    <definedName name="Tableau" localSheetId="14">'Jours fériés'!#REF!</definedName>
    <definedName name="Tableau" localSheetId="4">'Jours fériés'!#REF!</definedName>
    <definedName name="Tableau" localSheetId="9">'Jours fériés'!#REF!</definedName>
    <definedName name="Tableau" localSheetId="8">'Jours fériés'!#REF!</definedName>
    <definedName name="Tableau" localSheetId="7">'Jours fériés'!#REF!</definedName>
    <definedName name="Tableau" localSheetId="5">'Jours fériés'!#REF!</definedName>
    <definedName name="Tableau" localSheetId="13">'Jours fériés'!#REF!</definedName>
    <definedName name="Tableau" localSheetId="12">'Jours fériés'!#REF!</definedName>
    <definedName name="Tableau" localSheetId="11">'Jours fériés'!#REF!</definedName>
    <definedName name="Tableau">'Jours fériés'!#REF!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28" l="1"/>
  <c r="A3" i="28" s="1" a="1"/>
  <c r="A1" i="27"/>
  <c r="A3" i="27" s="1" a="1"/>
  <c r="A1" i="26"/>
  <c r="A3" i="26" s="1" a="1"/>
  <c r="A1" i="25"/>
  <c r="A3" i="25" s="1" a="1"/>
  <c r="A1" i="24"/>
  <c r="A3" i="24" s="1" a="1"/>
  <c r="A1" i="23"/>
  <c r="A3" i="23" s="1" a="1"/>
  <c r="A1" i="22"/>
  <c r="A3" i="22" s="1" a="1"/>
  <c r="A1" i="21"/>
  <c r="A3" i="21" s="1" a="1"/>
  <c r="A1" i="20"/>
  <c r="A3" i="20" s="1" a="1"/>
  <c r="A1" i="19"/>
  <c r="A3" i="19" s="1" a="1"/>
  <c r="A1" i="18"/>
  <c r="A3" i="18" s="1" a="1"/>
  <c r="A3" i="21" l="1"/>
  <c r="C6" i="21"/>
  <c r="C8" i="21"/>
  <c r="F4" i="21"/>
  <c r="F6" i="21"/>
  <c r="C4" i="21"/>
  <c r="G4" i="21"/>
  <c r="C3" i="21"/>
  <c r="B5" i="21"/>
  <c r="B7" i="21"/>
  <c r="E3" i="21"/>
  <c r="E5" i="21"/>
  <c r="B3" i="21"/>
  <c r="D8" i="21"/>
  <c r="E7" i="21"/>
  <c r="A4" i="21"/>
  <c r="A6" i="21"/>
  <c r="A8" i="21"/>
  <c r="D4" i="21"/>
  <c r="F8" i="21"/>
  <c r="G6" i="21"/>
  <c r="B6" i="21"/>
  <c r="E4" i="21"/>
  <c r="C5" i="21"/>
  <c r="G7" i="21"/>
  <c r="F3" i="21"/>
  <c r="D7" i="21"/>
  <c r="A5" i="21"/>
  <c r="D3" i="21"/>
  <c r="B4" i="21"/>
  <c r="G3" i="21"/>
  <c r="G8" i="21"/>
  <c r="B8" i="21"/>
  <c r="A7" i="21"/>
  <c r="E6" i="21"/>
  <c r="D5" i="21"/>
  <c r="C7" i="21"/>
  <c r="F5" i="21"/>
  <c r="D6" i="21"/>
  <c r="F7" i="21"/>
  <c r="E8" i="21"/>
  <c r="G5" i="21"/>
  <c r="A3" i="24"/>
  <c r="A4" i="24"/>
  <c r="G4" i="24"/>
  <c r="G6" i="24"/>
  <c r="C3" i="24"/>
  <c r="E7" i="24"/>
  <c r="C7" i="24"/>
  <c r="E6" i="24"/>
  <c r="G5" i="24"/>
  <c r="D8" i="24"/>
  <c r="F3" i="24"/>
  <c r="F5" i="24"/>
  <c r="G8" i="24"/>
  <c r="D6" i="24"/>
  <c r="A5" i="24"/>
  <c r="D3" i="24"/>
  <c r="G3" i="24"/>
  <c r="D5" i="24"/>
  <c r="B6" i="24"/>
  <c r="B8" i="24"/>
  <c r="E4" i="24"/>
  <c r="F7" i="24"/>
  <c r="C5" i="24"/>
  <c r="A7" i="24"/>
  <c r="B4" i="24"/>
  <c r="E8" i="24"/>
  <c r="G7" i="24"/>
  <c r="C8" i="24"/>
  <c r="D4" i="24"/>
  <c r="A6" i="24"/>
  <c r="F4" i="24"/>
  <c r="F6" i="24"/>
  <c r="B7" i="24"/>
  <c r="C4" i="24"/>
  <c r="B3" i="24"/>
  <c r="F8" i="24"/>
  <c r="A8" i="24"/>
  <c r="B5" i="24"/>
  <c r="E5" i="24"/>
  <c r="E3" i="24"/>
  <c r="D7" i="24"/>
  <c r="C6" i="24"/>
  <c r="A3" i="18"/>
  <c r="B6" i="18"/>
  <c r="B8" i="18"/>
  <c r="E4" i="18"/>
  <c r="F7" i="18"/>
  <c r="C5" i="18"/>
  <c r="C6" i="18"/>
  <c r="F6" i="18"/>
  <c r="E8" i="18"/>
  <c r="A5" i="18"/>
  <c r="A7" i="18"/>
  <c r="D3" i="18"/>
  <c r="E6" i="18"/>
  <c r="B4" i="18"/>
  <c r="C8" i="18"/>
  <c r="C4" i="18"/>
  <c r="D7" i="18"/>
  <c r="G3" i="18"/>
  <c r="G5" i="18"/>
  <c r="G7" i="18"/>
  <c r="D5" i="18"/>
  <c r="F4" i="18"/>
  <c r="A6" i="18"/>
  <c r="D4" i="18"/>
  <c r="B5" i="18"/>
  <c r="B3" i="18"/>
  <c r="A4" i="18"/>
  <c r="F8" i="18"/>
  <c r="G6" i="18"/>
  <c r="C7" i="18"/>
  <c r="G4" i="18"/>
  <c r="C3" i="18"/>
  <c r="G8" i="18"/>
  <c r="E3" i="18"/>
  <c r="A8" i="18"/>
  <c r="D8" i="18"/>
  <c r="F5" i="18"/>
  <c r="B7" i="18"/>
  <c r="E5" i="18"/>
  <c r="F3" i="18"/>
  <c r="E7" i="18"/>
  <c r="D6" i="18"/>
  <c r="A3" i="26"/>
  <c r="C6" i="26"/>
  <c r="B8" i="26"/>
  <c r="E4" i="26"/>
  <c r="F7" i="26"/>
  <c r="C5" i="26"/>
  <c r="A5" i="26"/>
  <c r="E3" i="26"/>
  <c r="D8" i="26"/>
  <c r="B5" i="26"/>
  <c r="A7" i="26"/>
  <c r="D3" i="26"/>
  <c r="E6" i="26"/>
  <c r="B4" i="26"/>
  <c r="C8" i="26"/>
  <c r="C4" i="26"/>
  <c r="E5" i="26"/>
  <c r="C7" i="26"/>
  <c r="A4" i="26"/>
  <c r="G5" i="26"/>
  <c r="G7" i="26"/>
  <c r="D5" i="26"/>
  <c r="B6" i="26"/>
  <c r="F4" i="26"/>
  <c r="F6" i="26"/>
  <c r="B7" i="26"/>
  <c r="B3" i="26"/>
  <c r="E8" i="26"/>
  <c r="D4" i="26"/>
  <c r="A6" i="26"/>
  <c r="A8" i="26"/>
  <c r="D7" i="26"/>
  <c r="C3" i="26"/>
  <c r="G8" i="26"/>
  <c r="F8" i="26"/>
  <c r="F3" i="26"/>
  <c r="D6" i="26"/>
  <c r="G3" i="26"/>
  <c r="F5" i="26"/>
  <c r="G4" i="26"/>
  <c r="E7" i="26"/>
  <c r="G6" i="26"/>
  <c r="A3" i="23"/>
  <c r="C8" i="23"/>
  <c r="F4" i="23"/>
  <c r="C6" i="23"/>
  <c r="D4" i="23"/>
  <c r="F8" i="23"/>
  <c r="G4" i="23"/>
  <c r="F7" i="23"/>
  <c r="E8" i="23"/>
  <c r="B7" i="23"/>
  <c r="E3" i="23"/>
  <c r="A4" i="23"/>
  <c r="C3" i="23"/>
  <c r="E7" i="23"/>
  <c r="G6" i="23"/>
  <c r="A6" i="23"/>
  <c r="A8" i="23"/>
  <c r="D8" i="23"/>
  <c r="G8" i="23"/>
  <c r="D6" i="23"/>
  <c r="A5" i="23"/>
  <c r="C5" i="23"/>
  <c r="B8" i="23"/>
  <c r="G7" i="23"/>
  <c r="G5" i="23"/>
  <c r="E6" i="23"/>
  <c r="E4" i="23"/>
  <c r="C7" i="23"/>
  <c r="B3" i="23"/>
  <c r="A7" i="23"/>
  <c r="F6" i="23"/>
  <c r="E5" i="23"/>
  <c r="B5" i="23"/>
  <c r="C4" i="23"/>
  <c r="D7" i="23"/>
  <c r="F3" i="23"/>
  <c r="G3" i="23"/>
  <c r="B4" i="23"/>
  <c r="F5" i="23"/>
  <c r="D5" i="23"/>
  <c r="D3" i="23"/>
  <c r="B6" i="23"/>
  <c r="A3" i="19"/>
  <c r="G7" i="19"/>
  <c r="C7" i="19"/>
  <c r="F3" i="19"/>
  <c r="F5" i="19"/>
  <c r="E6" i="19"/>
  <c r="B4" i="19"/>
  <c r="G3" i="19"/>
  <c r="E5" i="19"/>
  <c r="F6" i="19"/>
  <c r="B6" i="19"/>
  <c r="B8" i="19"/>
  <c r="E4" i="19"/>
  <c r="D5" i="19"/>
  <c r="G5" i="19"/>
  <c r="E8" i="19"/>
  <c r="A5" i="19"/>
  <c r="A7" i="19"/>
  <c r="D3" i="19"/>
  <c r="C4" i="19"/>
  <c r="D7" i="19"/>
  <c r="B3" i="19"/>
  <c r="B5" i="19"/>
  <c r="E3" i="19"/>
  <c r="E7" i="19"/>
  <c r="D8" i="19"/>
  <c r="C5" i="19"/>
  <c r="C8" i="19"/>
  <c r="A6" i="19"/>
  <c r="A4" i="19"/>
  <c r="A8" i="19"/>
  <c r="D6" i="19"/>
  <c r="G6" i="19"/>
  <c r="F7" i="19"/>
  <c r="C6" i="19"/>
  <c r="F4" i="19"/>
  <c r="F8" i="19"/>
  <c r="D4" i="19"/>
  <c r="B7" i="19"/>
  <c r="C3" i="19"/>
  <c r="G8" i="19"/>
  <c r="G4" i="19"/>
  <c r="A3" i="27"/>
  <c r="E8" i="27"/>
  <c r="A7" i="27"/>
  <c r="D3" i="27"/>
  <c r="F3" i="27"/>
  <c r="E6" i="27"/>
  <c r="B4" i="27"/>
  <c r="E5" i="27"/>
  <c r="A5" i="27"/>
  <c r="D4" i="27"/>
  <c r="F8" i="27"/>
  <c r="C6" i="27"/>
  <c r="G5" i="27"/>
  <c r="D7" i="27"/>
  <c r="G7" i="27"/>
  <c r="D5" i="27"/>
  <c r="E3" i="27"/>
  <c r="B6" i="27"/>
  <c r="A4" i="27"/>
  <c r="F4" i="27"/>
  <c r="B5" i="27"/>
  <c r="F6" i="27"/>
  <c r="C4" i="27"/>
  <c r="D8" i="27"/>
  <c r="C7" i="27"/>
  <c r="B3" i="27"/>
  <c r="A8" i="27"/>
  <c r="B7" i="27"/>
  <c r="A6" i="27"/>
  <c r="B8" i="27"/>
  <c r="F7" i="27"/>
  <c r="E7" i="27"/>
  <c r="G4" i="27"/>
  <c r="C3" i="27"/>
  <c r="G8" i="27"/>
  <c r="G6" i="27"/>
  <c r="E4" i="27"/>
  <c r="C5" i="27"/>
  <c r="C8" i="27"/>
  <c r="F5" i="27"/>
  <c r="D6" i="27"/>
  <c r="G3" i="27"/>
  <c r="A3" i="22"/>
  <c r="B5" i="22"/>
  <c r="F3" i="22"/>
  <c r="F5" i="22"/>
  <c r="E5" i="22"/>
  <c r="B3" i="22"/>
  <c r="B6" i="22"/>
  <c r="G8" i="22"/>
  <c r="A4" i="22"/>
  <c r="B8" i="22"/>
  <c r="E4" i="22"/>
  <c r="D4" i="22"/>
  <c r="F8" i="22"/>
  <c r="G5" i="22"/>
  <c r="C7" i="22"/>
  <c r="A7" i="22"/>
  <c r="D3" i="22"/>
  <c r="C3" i="22"/>
  <c r="E7" i="22"/>
  <c r="D8" i="22"/>
  <c r="D6" i="22"/>
  <c r="E8" i="22"/>
  <c r="E3" i="22"/>
  <c r="E6" i="22"/>
  <c r="C6" i="22"/>
  <c r="A6" i="22"/>
  <c r="G7" i="22"/>
  <c r="D7" i="22"/>
  <c r="A8" i="22"/>
  <c r="D5" i="22"/>
  <c r="G6" i="22"/>
  <c r="A5" i="22"/>
  <c r="C5" i="22"/>
  <c r="G3" i="22"/>
  <c r="B7" i="22"/>
  <c r="F6" i="22"/>
  <c r="F4" i="22"/>
  <c r="F7" i="22"/>
  <c r="C4" i="22"/>
  <c r="C8" i="22"/>
  <c r="B4" i="22"/>
  <c r="G4" i="22"/>
  <c r="A3" i="25"/>
  <c r="A4" i="25"/>
  <c r="F3" i="25"/>
  <c r="F5" i="25"/>
  <c r="G8" i="25"/>
  <c r="D6" i="25"/>
  <c r="C8" i="25"/>
  <c r="C4" i="25"/>
  <c r="C7" i="25"/>
  <c r="B8" i="25"/>
  <c r="E4" i="25"/>
  <c r="F7" i="25"/>
  <c r="C5" i="25"/>
  <c r="A5" i="25"/>
  <c r="G7" i="25"/>
  <c r="D8" i="25"/>
  <c r="F6" i="25"/>
  <c r="E8" i="25"/>
  <c r="B6" i="25"/>
  <c r="A7" i="25"/>
  <c r="D3" i="25"/>
  <c r="E6" i="25"/>
  <c r="B4" i="25"/>
  <c r="C6" i="25"/>
  <c r="G5" i="25"/>
  <c r="D5" i="25"/>
  <c r="F4" i="25"/>
  <c r="B5" i="25"/>
  <c r="D4" i="25"/>
  <c r="A6" i="25"/>
  <c r="E7" i="25"/>
  <c r="B7" i="25"/>
  <c r="C3" i="25"/>
  <c r="B3" i="25"/>
  <c r="G4" i="25"/>
  <c r="A8" i="25"/>
  <c r="D7" i="25"/>
  <c r="E5" i="25"/>
  <c r="F8" i="25"/>
  <c r="E3" i="25"/>
  <c r="G3" i="25"/>
  <c r="G6" i="25"/>
  <c r="A3" i="20"/>
  <c r="D7" i="20"/>
  <c r="G3" i="20"/>
  <c r="G5" i="20"/>
  <c r="G7" i="20"/>
  <c r="D5" i="20"/>
  <c r="A4" i="20"/>
  <c r="D4" i="20"/>
  <c r="C6" i="20"/>
  <c r="C8" i="20"/>
  <c r="F4" i="20"/>
  <c r="F6" i="20"/>
  <c r="C4" i="20"/>
  <c r="A8" i="20"/>
  <c r="F8" i="20"/>
  <c r="B5" i="20"/>
  <c r="B7" i="20"/>
  <c r="E3" i="20"/>
  <c r="E5" i="20"/>
  <c r="B3" i="20"/>
  <c r="A6" i="20"/>
  <c r="F3" i="20"/>
  <c r="G8" i="20"/>
  <c r="A7" i="20"/>
  <c r="G6" i="20"/>
  <c r="C7" i="20"/>
  <c r="B6" i="20"/>
  <c r="D3" i="20"/>
  <c r="B8" i="20"/>
  <c r="F7" i="20"/>
  <c r="E8" i="20"/>
  <c r="E7" i="20"/>
  <c r="D6" i="20"/>
  <c r="C5" i="20"/>
  <c r="A5" i="20"/>
  <c r="B4" i="20"/>
  <c r="G4" i="20"/>
  <c r="C3" i="20"/>
  <c r="E6" i="20"/>
  <c r="D8" i="20"/>
  <c r="F5" i="20"/>
  <c r="E4" i="20"/>
  <c r="A4" i="28"/>
  <c r="B5" i="28"/>
  <c r="C6" i="28"/>
  <c r="D7" i="28"/>
  <c r="E8" i="28"/>
  <c r="A3" i="28"/>
  <c r="B4" i="28"/>
  <c r="C5" i="28"/>
  <c r="D6" i="28"/>
  <c r="E7" i="28"/>
  <c r="F8" i="28"/>
  <c r="D4" i="28"/>
  <c r="F6" i="28"/>
  <c r="D3" i="28"/>
  <c r="F5" i="28"/>
  <c r="A8" i="28"/>
  <c r="E3" i="28"/>
  <c r="G5" i="28"/>
  <c r="A7" i="28"/>
  <c r="F3" i="28"/>
  <c r="G4" i="28"/>
  <c r="A6" i="28"/>
  <c r="C8" i="28"/>
  <c r="G3" i="28"/>
  <c r="A5" i="28"/>
  <c r="B6" i="28"/>
  <c r="C7" i="28"/>
  <c r="D8" i="28"/>
  <c r="B3" i="28"/>
  <c r="C4" i="28"/>
  <c r="D5" i="28"/>
  <c r="E6" i="28"/>
  <c r="F7" i="28"/>
  <c r="G8" i="28"/>
  <c r="C3" i="28"/>
  <c r="E5" i="28"/>
  <c r="G7" i="28"/>
  <c r="E4" i="28"/>
  <c r="G6" i="28"/>
  <c r="F4" i="28"/>
  <c r="B8" i="28"/>
  <c r="B7" i="28"/>
  <c r="A1" i="7"/>
  <c r="A3" i="7" s="1" a="1"/>
  <c r="C4" i="2"/>
  <c r="C18" i="2"/>
  <c r="C16" i="2"/>
  <c r="C15" i="2"/>
  <c r="C14" i="2"/>
  <c r="C13" i="2"/>
  <c r="C9" i="2"/>
  <c r="C8" i="2"/>
  <c r="C6" i="2"/>
  <c r="C17" i="2" s="1"/>
  <c r="C5" i="2"/>
  <c r="A3" i="7" l="1"/>
  <c r="A5" i="7"/>
  <c r="D3" i="7"/>
  <c r="A7" i="7"/>
  <c r="C3" i="7"/>
  <c r="D6" i="7"/>
  <c r="C7" i="7"/>
  <c r="C8" i="7"/>
  <c r="G7" i="7"/>
  <c r="G5" i="7"/>
  <c r="G8" i="7"/>
  <c r="C5" i="7"/>
  <c r="G4" i="7"/>
  <c r="E6" i="7"/>
  <c r="E8" i="7"/>
  <c r="A6" i="7"/>
  <c r="B3" i="7"/>
  <c r="F4" i="7"/>
  <c r="F7" i="7"/>
  <c r="B4" i="7"/>
  <c r="D7" i="7"/>
  <c r="G6" i="7"/>
  <c r="B5" i="7"/>
  <c r="G3" i="7"/>
  <c r="C4" i="7"/>
  <c r="B7" i="7"/>
  <c r="F8" i="7"/>
  <c r="D8" i="7"/>
  <c r="E7" i="7"/>
  <c r="E4" i="7"/>
  <c r="F6" i="7"/>
  <c r="E5" i="7"/>
  <c r="D4" i="7"/>
  <c r="A4" i="7"/>
  <c r="A8" i="7"/>
  <c r="F5" i="7"/>
  <c r="C6" i="7"/>
  <c r="B6" i="7"/>
  <c r="D5" i="7"/>
  <c r="B8" i="7"/>
  <c r="F3" i="7"/>
  <c r="E3" i="7"/>
  <c r="C11" i="2"/>
  <c r="C12" i="2"/>
  <c r="C7" i="2"/>
  <c r="C10" i="2"/>
  <c r="E5" i="1" l="1"/>
  <c r="E6" i="1"/>
  <c r="G6" i="1"/>
  <c r="I6" i="1"/>
  <c r="K6" i="1"/>
  <c r="M6" i="1"/>
  <c r="N6" i="1" s="1"/>
  <c r="O6" i="1"/>
  <c r="Q6" i="1"/>
  <c r="S6" i="1"/>
  <c r="U6" i="1"/>
  <c r="V6" i="1" s="1"/>
  <c r="W6" i="1"/>
  <c r="Y6" i="1"/>
  <c r="C6" i="1"/>
  <c r="D6" i="1" s="1"/>
  <c r="G5" i="1"/>
  <c r="I5" i="1"/>
  <c r="K5" i="1"/>
  <c r="M5" i="1"/>
  <c r="O5" i="1"/>
  <c r="Q5" i="1"/>
  <c r="S5" i="1"/>
  <c r="U5" i="1"/>
  <c r="W5" i="1"/>
  <c r="Y5" i="1"/>
  <c r="C5" i="1"/>
  <c r="W10" i="1" l="1"/>
  <c r="X10" i="1" s="1"/>
  <c r="X6" i="1"/>
  <c r="G8" i="1"/>
  <c r="H8" i="1" s="1"/>
  <c r="H6" i="1"/>
  <c r="S35" i="1"/>
  <c r="T35" i="1" s="1"/>
  <c r="T6" i="1"/>
  <c r="Q33" i="1"/>
  <c r="R33" i="1" s="1"/>
  <c r="R6" i="1"/>
  <c r="O9" i="1"/>
  <c r="P9" i="1" s="1"/>
  <c r="P6" i="1"/>
  <c r="K34" i="1"/>
  <c r="L34" i="1" s="1"/>
  <c r="L6" i="1"/>
  <c r="E7" i="1"/>
  <c r="F7" i="1" s="1"/>
  <c r="F6" i="1"/>
  <c r="Y36" i="1"/>
  <c r="Z36" i="1" s="1"/>
  <c r="Z6" i="1"/>
  <c r="I36" i="1"/>
  <c r="J36" i="1" s="1"/>
  <c r="J6" i="1"/>
  <c r="C35" i="1"/>
  <c r="D35" i="1" s="1"/>
  <c r="E23" i="1"/>
  <c r="F23" i="1" s="1"/>
  <c r="E31" i="1"/>
  <c r="F31" i="1" s="1"/>
  <c r="E15" i="1"/>
  <c r="F15" i="1" s="1"/>
  <c r="E35" i="1"/>
  <c r="F35" i="1" s="1"/>
  <c r="E19" i="1"/>
  <c r="F19" i="1" s="1"/>
  <c r="E27" i="1"/>
  <c r="F27" i="1" s="1"/>
  <c r="E11" i="1"/>
  <c r="F11" i="1" s="1"/>
  <c r="E34" i="1"/>
  <c r="F34" i="1" s="1"/>
  <c r="E30" i="1"/>
  <c r="F30" i="1" s="1"/>
  <c r="E26" i="1"/>
  <c r="F26" i="1" s="1"/>
  <c r="E22" i="1"/>
  <c r="F22" i="1" s="1"/>
  <c r="E18" i="1"/>
  <c r="F18" i="1" s="1"/>
  <c r="E14" i="1"/>
  <c r="F14" i="1" s="1"/>
  <c r="E10" i="1"/>
  <c r="F10" i="1" s="1"/>
  <c r="E33" i="1"/>
  <c r="F33" i="1" s="1"/>
  <c r="E29" i="1"/>
  <c r="F29" i="1" s="1"/>
  <c r="E25" i="1"/>
  <c r="F25" i="1" s="1"/>
  <c r="E21" i="1"/>
  <c r="F21" i="1" s="1"/>
  <c r="E17" i="1"/>
  <c r="F17" i="1" s="1"/>
  <c r="E13" i="1"/>
  <c r="F13" i="1" s="1"/>
  <c r="E9" i="1"/>
  <c r="F9" i="1" s="1"/>
  <c r="E36" i="1"/>
  <c r="F36" i="1" s="1"/>
  <c r="E32" i="1"/>
  <c r="F32" i="1" s="1"/>
  <c r="E28" i="1"/>
  <c r="F28" i="1" s="1"/>
  <c r="E24" i="1"/>
  <c r="F24" i="1" s="1"/>
  <c r="E20" i="1"/>
  <c r="F20" i="1" s="1"/>
  <c r="E16" i="1"/>
  <c r="F16" i="1" s="1"/>
  <c r="E12" i="1"/>
  <c r="F12" i="1" s="1"/>
  <c r="E8" i="1"/>
  <c r="F8" i="1" s="1"/>
  <c r="G21" i="1"/>
  <c r="H21" i="1" s="1"/>
  <c r="K36" i="1"/>
  <c r="L36" i="1" s="1"/>
  <c r="W15" i="1"/>
  <c r="X15" i="1" s="1"/>
  <c r="O26" i="1"/>
  <c r="P26" i="1" s="1"/>
  <c r="W31" i="1"/>
  <c r="X31" i="1" s="1"/>
  <c r="O10" i="1"/>
  <c r="P10" i="1" s="1"/>
  <c r="S36" i="1"/>
  <c r="T36" i="1" s="1"/>
  <c r="G29" i="1"/>
  <c r="H29" i="1" s="1"/>
  <c r="O18" i="1"/>
  <c r="P18" i="1" s="1"/>
  <c r="S33" i="1"/>
  <c r="T33" i="1" s="1"/>
  <c r="W23" i="1"/>
  <c r="X23" i="1" s="1"/>
  <c r="G13" i="1"/>
  <c r="H13" i="1" s="1"/>
  <c r="Y35" i="1"/>
  <c r="Z35" i="1" s="1"/>
  <c r="Q36" i="1"/>
  <c r="R36" i="1" s="1"/>
  <c r="Q34" i="1"/>
  <c r="R34" i="1" s="1"/>
  <c r="O31" i="1"/>
  <c r="P31" i="1" s="1"/>
  <c r="G26" i="1"/>
  <c r="H26" i="1" s="1"/>
  <c r="G18" i="1"/>
  <c r="H18" i="1" s="1"/>
  <c r="O35" i="1"/>
  <c r="P35" i="1" s="1"/>
  <c r="O34" i="1"/>
  <c r="P34" i="1" s="1"/>
  <c r="G33" i="1"/>
  <c r="H33" i="1" s="1"/>
  <c r="O30" i="1"/>
  <c r="P30" i="1" s="1"/>
  <c r="W27" i="1"/>
  <c r="X27" i="1" s="1"/>
  <c r="G25" i="1"/>
  <c r="H25" i="1" s="1"/>
  <c r="O22" i="1"/>
  <c r="P22" i="1" s="1"/>
  <c r="W19" i="1"/>
  <c r="X19" i="1" s="1"/>
  <c r="G17" i="1"/>
  <c r="H17" i="1" s="1"/>
  <c r="O14" i="1"/>
  <c r="P14" i="1" s="1"/>
  <c r="W11" i="1"/>
  <c r="X11" i="1" s="1"/>
  <c r="G9" i="1"/>
  <c r="H9" i="1" s="1"/>
  <c r="Y34" i="1"/>
  <c r="Z34" i="1" s="1"/>
  <c r="W35" i="1"/>
  <c r="X35" i="1" s="1"/>
  <c r="W28" i="1"/>
  <c r="X28" i="1" s="1"/>
  <c r="O23" i="1"/>
  <c r="P23" i="1" s="1"/>
  <c r="W20" i="1"/>
  <c r="X20" i="1" s="1"/>
  <c r="O15" i="1"/>
  <c r="P15" i="1" s="1"/>
  <c r="W12" i="1"/>
  <c r="X12" i="1" s="1"/>
  <c r="G10" i="1"/>
  <c r="H10" i="1" s="1"/>
  <c r="G34" i="1"/>
  <c r="H34" i="1" s="1"/>
  <c r="W32" i="1"/>
  <c r="X32" i="1" s="1"/>
  <c r="G30" i="1"/>
  <c r="H30" i="1" s="1"/>
  <c r="O27" i="1"/>
  <c r="P27" i="1" s="1"/>
  <c r="W24" i="1"/>
  <c r="X24" i="1" s="1"/>
  <c r="G22" i="1"/>
  <c r="H22" i="1" s="1"/>
  <c r="O19" i="1"/>
  <c r="P19" i="1" s="1"/>
  <c r="W16" i="1"/>
  <c r="X16" i="1" s="1"/>
  <c r="G14" i="1"/>
  <c r="H14" i="1" s="1"/>
  <c r="O11" i="1"/>
  <c r="P11" i="1" s="1"/>
  <c r="W8" i="1"/>
  <c r="X8" i="1" s="1"/>
  <c r="M8" i="1"/>
  <c r="N8" i="1" s="1"/>
  <c r="M9" i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N33" i="1" s="1"/>
  <c r="M34" i="1"/>
  <c r="N34" i="1" s="1"/>
  <c r="M35" i="1"/>
  <c r="N35" i="1" s="1"/>
  <c r="M7" i="1"/>
  <c r="N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7" i="1"/>
  <c r="D7" i="1" s="1"/>
  <c r="K35" i="1"/>
  <c r="L35" i="1" s="1"/>
  <c r="Y8" i="1"/>
  <c r="Z8" i="1" s="1"/>
  <c r="Y9" i="1"/>
  <c r="Z9" i="1" s="1"/>
  <c r="Y10" i="1"/>
  <c r="Z10" i="1" s="1"/>
  <c r="Y11" i="1"/>
  <c r="Z11" i="1" s="1"/>
  <c r="Y12" i="1"/>
  <c r="Z12" i="1" s="1"/>
  <c r="Y13" i="1"/>
  <c r="Z13" i="1" s="1"/>
  <c r="Y14" i="1"/>
  <c r="Z14" i="1" s="1"/>
  <c r="Y15" i="1"/>
  <c r="Z15" i="1" s="1"/>
  <c r="Y16" i="1"/>
  <c r="Z16" i="1" s="1"/>
  <c r="Y17" i="1"/>
  <c r="Z17" i="1" s="1"/>
  <c r="Y18" i="1"/>
  <c r="Z18" i="1" s="1"/>
  <c r="Y19" i="1"/>
  <c r="Z19" i="1" s="1"/>
  <c r="Y20" i="1"/>
  <c r="Z20" i="1" s="1"/>
  <c r="Y21" i="1"/>
  <c r="Z21" i="1" s="1"/>
  <c r="Y22" i="1"/>
  <c r="Z22" i="1" s="1"/>
  <c r="Y23" i="1"/>
  <c r="Z23" i="1" s="1"/>
  <c r="Y24" i="1"/>
  <c r="Z24" i="1" s="1"/>
  <c r="Y25" i="1"/>
  <c r="Z25" i="1" s="1"/>
  <c r="Y26" i="1"/>
  <c r="Z26" i="1" s="1"/>
  <c r="Y27" i="1"/>
  <c r="Z27" i="1" s="1"/>
  <c r="Y28" i="1"/>
  <c r="Z28" i="1" s="1"/>
  <c r="Y29" i="1"/>
  <c r="Z29" i="1" s="1"/>
  <c r="Y30" i="1"/>
  <c r="Z30" i="1" s="1"/>
  <c r="Y31" i="1"/>
  <c r="Z31" i="1" s="1"/>
  <c r="Y32" i="1"/>
  <c r="Z32" i="1" s="1"/>
  <c r="Q8" i="1"/>
  <c r="R8" i="1" s="1"/>
  <c r="Q9" i="1"/>
  <c r="R9" i="1" s="1"/>
  <c r="Q10" i="1"/>
  <c r="R10" i="1" s="1"/>
  <c r="Q11" i="1"/>
  <c r="R11" i="1" s="1"/>
  <c r="Q12" i="1"/>
  <c r="R12" i="1" s="1"/>
  <c r="Q13" i="1"/>
  <c r="R13" i="1" s="1"/>
  <c r="Q14" i="1"/>
  <c r="R14" i="1" s="1"/>
  <c r="Q15" i="1"/>
  <c r="R15" i="1" s="1"/>
  <c r="Q16" i="1"/>
  <c r="R16" i="1" s="1"/>
  <c r="Q17" i="1"/>
  <c r="R17" i="1" s="1"/>
  <c r="Q18" i="1"/>
  <c r="R18" i="1" s="1"/>
  <c r="Q19" i="1"/>
  <c r="R19" i="1" s="1"/>
  <c r="Q20" i="1"/>
  <c r="R20" i="1" s="1"/>
  <c r="Q21" i="1"/>
  <c r="R21" i="1" s="1"/>
  <c r="Q22" i="1"/>
  <c r="R22" i="1" s="1"/>
  <c r="Q23" i="1"/>
  <c r="R23" i="1" s="1"/>
  <c r="Q24" i="1"/>
  <c r="R24" i="1" s="1"/>
  <c r="Q25" i="1"/>
  <c r="R25" i="1" s="1"/>
  <c r="Q26" i="1"/>
  <c r="R26" i="1" s="1"/>
  <c r="Q27" i="1"/>
  <c r="R27" i="1" s="1"/>
  <c r="Q28" i="1"/>
  <c r="R28" i="1" s="1"/>
  <c r="Q29" i="1"/>
  <c r="R29" i="1" s="1"/>
  <c r="Q30" i="1"/>
  <c r="R30" i="1" s="1"/>
  <c r="Q31" i="1"/>
  <c r="R31" i="1" s="1"/>
  <c r="Q32" i="1"/>
  <c r="R32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Y7" i="1"/>
  <c r="Z7" i="1" s="1"/>
  <c r="Q7" i="1"/>
  <c r="R7" i="1" s="1"/>
  <c r="I7" i="1"/>
  <c r="J7" i="1" s="1"/>
  <c r="W36" i="1"/>
  <c r="X36" i="1" s="1"/>
  <c r="O36" i="1"/>
  <c r="P36" i="1" s="1"/>
  <c r="G36" i="1"/>
  <c r="H36" i="1" s="1"/>
  <c r="I35" i="1"/>
  <c r="J35" i="1" s="1"/>
  <c r="W34" i="1"/>
  <c r="X34" i="1" s="1"/>
  <c r="Y33" i="1"/>
  <c r="Z33" i="1" s="1"/>
  <c r="O33" i="1"/>
  <c r="P33" i="1" s="1"/>
  <c r="O32" i="1"/>
  <c r="P32" i="1" s="1"/>
  <c r="G31" i="1"/>
  <c r="H31" i="1" s="1"/>
  <c r="W29" i="1"/>
  <c r="X29" i="1" s="1"/>
  <c r="O28" i="1"/>
  <c r="P28" i="1" s="1"/>
  <c r="G27" i="1"/>
  <c r="H27" i="1" s="1"/>
  <c r="W25" i="1"/>
  <c r="X25" i="1" s="1"/>
  <c r="O24" i="1"/>
  <c r="P24" i="1" s="1"/>
  <c r="G23" i="1"/>
  <c r="H23" i="1" s="1"/>
  <c r="W21" i="1"/>
  <c r="X21" i="1" s="1"/>
  <c r="O20" i="1"/>
  <c r="P20" i="1" s="1"/>
  <c r="G19" i="1"/>
  <c r="H19" i="1" s="1"/>
  <c r="W17" i="1"/>
  <c r="X17" i="1" s="1"/>
  <c r="O16" i="1"/>
  <c r="P16" i="1" s="1"/>
  <c r="G15" i="1"/>
  <c r="H15" i="1" s="1"/>
  <c r="W13" i="1"/>
  <c r="X13" i="1" s="1"/>
  <c r="O12" i="1"/>
  <c r="P12" i="1" s="1"/>
  <c r="G11" i="1"/>
  <c r="H11" i="1" s="1"/>
  <c r="W9" i="1"/>
  <c r="X9" i="1" s="1"/>
  <c r="O8" i="1"/>
  <c r="P8" i="1" s="1"/>
  <c r="U8" i="1"/>
  <c r="V8" i="1" s="1"/>
  <c r="U9" i="1"/>
  <c r="V9" i="1" s="1"/>
  <c r="U10" i="1"/>
  <c r="V10" i="1" s="1"/>
  <c r="U11" i="1"/>
  <c r="V11" i="1" s="1"/>
  <c r="U12" i="1"/>
  <c r="V12" i="1" s="1"/>
  <c r="U13" i="1"/>
  <c r="V13" i="1" s="1"/>
  <c r="U14" i="1"/>
  <c r="V14" i="1" s="1"/>
  <c r="U15" i="1"/>
  <c r="V15" i="1" s="1"/>
  <c r="U16" i="1"/>
  <c r="V16" i="1" s="1"/>
  <c r="U17" i="1"/>
  <c r="V17" i="1" s="1"/>
  <c r="U18" i="1"/>
  <c r="V18" i="1" s="1"/>
  <c r="U19" i="1"/>
  <c r="V19" i="1" s="1"/>
  <c r="U20" i="1"/>
  <c r="V20" i="1" s="1"/>
  <c r="U21" i="1"/>
  <c r="V21" i="1" s="1"/>
  <c r="U22" i="1"/>
  <c r="V22" i="1" s="1"/>
  <c r="U23" i="1"/>
  <c r="V23" i="1" s="1"/>
  <c r="U24" i="1"/>
  <c r="V24" i="1" s="1"/>
  <c r="U25" i="1"/>
  <c r="V25" i="1" s="1"/>
  <c r="U26" i="1"/>
  <c r="V26" i="1" s="1"/>
  <c r="U27" i="1"/>
  <c r="V27" i="1" s="1"/>
  <c r="U28" i="1"/>
  <c r="V28" i="1" s="1"/>
  <c r="U29" i="1"/>
  <c r="V29" i="1" s="1"/>
  <c r="U30" i="1"/>
  <c r="V30" i="1" s="1"/>
  <c r="U31" i="1"/>
  <c r="V31" i="1" s="1"/>
  <c r="U32" i="1"/>
  <c r="V32" i="1" s="1"/>
  <c r="U33" i="1"/>
  <c r="V33" i="1" s="1"/>
  <c r="U34" i="1"/>
  <c r="V34" i="1" s="1"/>
  <c r="U35" i="1"/>
  <c r="V35" i="1" s="1"/>
  <c r="U7" i="1"/>
  <c r="V7" i="1" s="1"/>
  <c r="S8" i="1"/>
  <c r="T8" i="1" s="1"/>
  <c r="S9" i="1"/>
  <c r="T9" i="1" s="1"/>
  <c r="S10" i="1"/>
  <c r="T10" i="1" s="1"/>
  <c r="S11" i="1"/>
  <c r="T11" i="1" s="1"/>
  <c r="S12" i="1"/>
  <c r="T12" i="1" s="1"/>
  <c r="S13" i="1"/>
  <c r="T13" i="1" s="1"/>
  <c r="S14" i="1"/>
  <c r="T14" i="1" s="1"/>
  <c r="S15" i="1"/>
  <c r="T15" i="1" s="1"/>
  <c r="S16" i="1"/>
  <c r="T16" i="1" s="1"/>
  <c r="S17" i="1"/>
  <c r="T17" i="1" s="1"/>
  <c r="S18" i="1"/>
  <c r="T18" i="1" s="1"/>
  <c r="S19" i="1"/>
  <c r="T19" i="1" s="1"/>
  <c r="S20" i="1"/>
  <c r="T20" i="1" s="1"/>
  <c r="S21" i="1"/>
  <c r="T21" i="1" s="1"/>
  <c r="S22" i="1"/>
  <c r="T22" i="1" s="1"/>
  <c r="S23" i="1"/>
  <c r="T23" i="1" s="1"/>
  <c r="S24" i="1"/>
  <c r="T24" i="1" s="1"/>
  <c r="S25" i="1"/>
  <c r="T25" i="1" s="1"/>
  <c r="S26" i="1"/>
  <c r="T26" i="1" s="1"/>
  <c r="S27" i="1"/>
  <c r="T27" i="1" s="1"/>
  <c r="S28" i="1"/>
  <c r="T28" i="1" s="1"/>
  <c r="S29" i="1"/>
  <c r="T29" i="1" s="1"/>
  <c r="S30" i="1"/>
  <c r="T30" i="1" s="1"/>
  <c r="S31" i="1"/>
  <c r="T31" i="1" s="1"/>
  <c r="S32" i="1"/>
  <c r="T32" i="1" s="1"/>
  <c r="K8" i="1"/>
  <c r="L8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K29" i="1"/>
  <c r="L29" i="1" s="1"/>
  <c r="K30" i="1"/>
  <c r="L30" i="1" s="1"/>
  <c r="K31" i="1"/>
  <c r="L31" i="1" s="1"/>
  <c r="K32" i="1"/>
  <c r="L32" i="1" s="1"/>
  <c r="S7" i="1"/>
  <c r="T7" i="1" s="1"/>
  <c r="K7" i="1"/>
  <c r="L7" i="1" s="1"/>
  <c r="C34" i="1"/>
  <c r="D34" i="1" s="1"/>
  <c r="W7" i="1"/>
  <c r="X7" i="1" s="1"/>
  <c r="O7" i="1"/>
  <c r="P7" i="1" s="1"/>
  <c r="G7" i="1"/>
  <c r="H7" i="1" s="1"/>
  <c r="U36" i="1"/>
  <c r="V36" i="1" s="1"/>
  <c r="M36" i="1"/>
  <c r="N36" i="1" s="1"/>
  <c r="C36" i="1"/>
  <c r="D36" i="1" s="1"/>
  <c r="Q35" i="1"/>
  <c r="R35" i="1" s="1"/>
  <c r="G35" i="1"/>
  <c r="H35" i="1" s="1"/>
  <c r="S34" i="1"/>
  <c r="T34" i="1" s="1"/>
  <c r="I34" i="1"/>
  <c r="J34" i="1" s="1"/>
  <c r="W33" i="1"/>
  <c r="X33" i="1" s="1"/>
  <c r="K33" i="1"/>
  <c r="L33" i="1" s="1"/>
  <c r="G32" i="1"/>
  <c r="H32" i="1" s="1"/>
  <c r="W30" i="1"/>
  <c r="X30" i="1" s="1"/>
  <c r="O29" i="1"/>
  <c r="P29" i="1" s="1"/>
  <c r="G28" i="1"/>
  <c r="H28" i="1" s="1"/>
  <c r="W26" i="1"/>
  <c r="X26" i="1" s="1"/>
  <c r="O25" i="1"/>
  <c r="P25" i="1" s="1"/>
  <c r="G24" i="1"/>
  <c r="H24" i="1" s="1"/>
  <c r="W22" i="1"/>
  <c r="X22" i="1" s="1"/>
  <c r="O21" i="1"/>
  <c r="P21" i="1" s="1"/>
  <c r="G20" i="1"/>
  <c r="H20" i="1" s="1"/>
  <c r="W18" i="1"/>
  <c r="X18" i="1" s="1"/>
  <c r="O17" i="1"/>
  <c r="P17" i="1" s="1"/>
  <c r="G16" i="1"/>
  <c r="H16" i="1" s="1"/>
  <c r="W14" i="1"/>
  <c r="X14" i="1" s="1"/>
  <c r="O13" i="1"/>
  <c r="P13" i="1" s="1"/>
  <c r="G12" i="1"/>
  <c r="H12" i="1" s="1"/>
</calcChain>
</file>

<file path=xl/sharedStrings.xml><?xml version="1.0" encoding="utf-8"?>
<sst xmlns="http://schemas.openxmlformats.org/spreadsheetml/2006/main" count="338" uniqueCount="39">
  <si>
    <t>Jour fériés France</t>
  </si>
  <si>
    <t>Assomption</t>
  </si>
  <si>
    <t>Armistice</t>
  </si>
  <si>
    <t>Noël</t>
  </si>
  <si>
    <t>Pâques</t>
  </si>
  <si>
    <t>Calendrier pérpétuel HSE</t>
  </si>
  <si>
    <t>Activités</t>
  </si>
  <si>
    <t>Jalon début</t>
  </si>
  <si>
    <t xml:space="preserve">Jalon Fin </t>
  </si>
  <si>
    <t>Charge de travail</t>
  </si>
  <si>
    <t>Fréquence</t>
  </si>
  <si>
    <t>Bilan GES</t>
  </si>
  <si>
    <t>Safe Contractor</t>
  </si>
  <si>
    <t>Ecovadis</t>
  </si>
  <si>
    <t>Fichier Risques et Opportunités</t>
  </si>
  <si>
    <t>Annuel</t>
  </si>
  <si>
    <t>Analyse environnementale</t>
  </si>
  <si>
    <t>Revue de Direction</t>
  </si>
  <si>
    <t>Quadriennal</t>
  </si>
  <si>
    <t>Lundi</t>
  </si>
  <si>
    <t>Mardi</t>
  </si>
  <si>
    <t>Mercredi</t>
  </si>
  <si>
    <t>Jeudi</t>
  </si>
  <si>
    <t>Vendredi</t>
  </si>
  <si>
    <t>Samedi</t>
  </si>
  <si>
    <t>Dimanche</t>
  </si>
  <si>
    <t>Audit Interne</t>
  </si>
  <si>
    <t>Audit de surveillance (APAVE)</t>
  </si>
  <si>
    <t>Année :</t>
  </si>
  <si>
    <t>Nouvel An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</si>
  <si>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</si>
  <si>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</si>
  <si>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</si>
  <si>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</si>
  <si>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</si>
  <si>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</si>
  <si>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</si>
  <si>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Toussaint</t>
  </si>
  <si>
    <t>Rameaux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</si>
</sst>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\-mmm;@"/>
    <numFmt numFmtId="166" formatCode="ddd\ dd"/>
    <numFmt numFmtId="167" formatCode="mmmm\ yyyy"/>
    <numFmt numFmtId="168" formatCode="dd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E64B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auto="1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 style="thin">
        <color auto="1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166" fontId="0" fillId="0" borderId="0" xfId="0" applyNumberFormat="1"/>
    <xf numFmtId="14" fontId="0" fillId="0" borderId="0" xfId="0" applyNumberFormat="1"/>
    <xf numFmtId="0" fontId="0" fillId="0" borderId="0" xfId="0" applyBorder="1"/>
    <xf numFmtId="0" fontId="5" fillId="2" borderId="0" xfId="0" applyFont="1" applyFill="1" applyBorder="1"/>
    <xf numFmtId="166" fontId="0" fillId="0" borderId="0" xfId="0" applyNumberFormat="1" applyFill="1"/>
    <xf numFmtId="0" fontId="2" fillId="0" borderId="0" xfId="0" applyFont="1"/>
    <xf numFmtId="0" fontId="0" fillId="0" borderId="8" xfId="0" applyBorder="1"/>
    <xf numFmtId="0" fontId="5" fillId="2" borderId="0" xfId="0" applyFont="1" applyFill="1" applyBorder="1" applyAlignment="1">
      <alignment horizontal="center"/>
    </xf>
    <xf numFmtId="166" fontId="7" fillId="3" borderId="0" xfId="0" applyNumberFormat="1" applyFont="1" applyFill="1" applyBorder="1" applyAlignment="1">
      <alignment horizontal="center"/>
    </xf>
    <xf numFmtId="166" fontId="8" fillId="4" borderId="0" xfId="0" applyNumberFormat="1" applyFont="1" applyFill="1"/>
    <xf numFmtId="165" fontId="1" fillId="0" borderId="4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5" borderId="12" xfId="0" applyFill="1" applyBorder="1"/>
    <xf numFmtId="0" fontId="0" fillId="5" borderId="0" xfId="0" applyFill="1" applyBorder="1"/>
    <xf numFmtId="14" fontId="0" fillId="5" borderId="0" xfId="0" applyNumberFormat="1" applyFill="1" applyBorder="1" applyAlignment="1">
      <alignment horizontal="center"/>
    </xf>
    <xf numFmtId="0" fontId="0" fillId="5" borderId="13" xfId="0" applyFill="1" applyBorder="1"/>
    <xf numFmtId="0" fontId="0" fillId="7" borderId="12" xfId="0" applyFill="1" applyBorder="1"/>
    <xf numFmtId="0" fontId="0" fillId="7" borderId="0" xfId="0" applyFill="1" applyBorder="1"/>
    <xf numFmtId="14" fontId="0" fillId="7" borderId="0" xfId="0" applyNumberFormat="1" applyFill="1" applyBorder="1" applyAlignment="1">
      <alignment horizontal="center"/>
    </xf>
    <xf numFmtId="0" fontId="0" fillId="7" borderId="13" xfId="0" applyFill="1" applyBorder="1"/>
    <xf numFmtId="0" fontId="0" fillId="6" borderId="12" xfId="0" applyFill="1" applyBorder="1"/>
    <xf numFmtId="0" fontId="0" fillId="6" borderId="0" xfId="0" applyFill="1" applyBorder="1"/>
    <xf numFmtId="14" fontId="0" fillId="6" borderId="0" xfId="0" applyNumberFormat="1" applyFill="1" applyBorder="1" applyAlignment="1">
      <alignment horizontal="center"/>
    </xf>
    <xf numFmtId="0" fontId="0" fillId="6" borderId="13" xfId="0" applyFill="1" applyBorder="1"/>
    <xf numFmtId="0" fontId="0" fillId="8" borderId="12" xfId="0" applyFill="1" applyBorder="1"/>
    <xf numFmtId="0" fontId="0" fillId="8" borderId="0" xfId="0" applyFill="1" applyBorder="1"/>
    <xf numFmtId="14" fontId="0" fillId="8" borderId="0" xfId="0" applyNumberFormat="1" applyFill="1" applyBorder="1" applyAlignment="1">
      <alignment horizontal="center"/>
    </xf>
    <xf numFmtId="0" fontId="0" fillId="8" borderId="13" xfId="0" applyFill="1" applyBorder="1"/>
    <xf numFmtId="0" fontId="0" fillId="9" borderId="12" xfId="0" applyFill="1" applyBorder="1"/>
    <xf numFmtId="0" fontId="0" fillId="9" borderId="0" xfId="0" applyFill="1" applyBorder="1"/>
    <xf numFmtId="14" fontId="0" fillId="9" borderId="0" xfId="0" applyNumberFormat="1" applyFill="1" applyBorder="1" applyAlignment="1">
      <alignment horizontal="center"/>
    </xf>
    <xf numFmtId="0" fontId="0" fillId="9" borderId="13" xfId="0" applyFill="1" applyBorder="1"/>
    <xf numFmtId="0" fontId="0" fillId="10" borderId="12" xfId="0" applyFill="1" applyBorder="1"/>
    <xf numFmtId="0" fontId="0" fillId="10" borderId="0" xfId="0" applyFill="1" applyBorder="1"/>
    <xf numFmtId="14" fontId="0" fillId="10" borderId="0" xfId="0" applyNumberFormat="1" applyFill="1" applyBorder="1" applyAlignment="1">
      <alignment horizontal="center"/>
    </xf>
    <xf numFmtId="0" fontId="0" fillId="10" borderId="13" xfId="0" applyFill="1" applyBorder="1"/>
    <xf numFmtId="0" fontId="0" fillId="12" borderId="12" xfId="0" applyFill="1" applyBorder="1"/>
    <xf numFmtId="0" fontId="0" fillId="12" borderId="0" xfId="0" applyFill="1" applyBorder="1"/>
    <xf numFmtId="14" fontId="0" fillId="12" borderId="0" xfId="0" applyNumberFormat="1" applyFill="1" applyBorder="1" applyAlignment="1">
      <alignment horizontal="center"/>
    </xf>
    <xf numFmtId="0" fontId="0" fillId="12" borderId="13" xfId="0" applyFill="1" applyBorder="1"/>
    <xf numFmtId="0" fontId="0" fillId="11" borderId="14" xfId="0" applyFill="1" applyBorder="1"/>
    <xf numFmtId="0" fontId="0" fillId="11" borderId="15" xfId="0" applyFill="1" applyBorder="1"/>
    <xf numFmtId="14" fontId="0" fillId="11" borderId="15" xfId="0" applyNumberFormat="1" applyFill="1" applyBorder="1" applyAlignment="1">
      <alignment horizontal="center"/>
    </xf>
    <xf numFmtId="0" fontId="0" fillId="11" borderId="16" xfId="0" applyFill="1" applyBorder="1"/>
    <xf numFmtId="167" fontId="6" fillId="2" borderId="9" xfId="0" applyNumberFormat="1" applyFont="1" applyFill="1" applyBorder="1" applyAlignment="1">
      <alignment horizontal="center" vertical="center"/>
    </xf>
    <xf numFmtId="167" fontId="6" fillId="2" borderId="10" xfId="0" applyNumberFormat="1" applyFont="1" applyFill="1" applyBorder="1" applyAlignment="1">
      <alignment horizontal="center" vertical="center"/>
    </xf>
    <xf numFmtId="167" fontId="6" fillId="2" borderId="11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8" fontId="0" fillId="0" borderId="12" xfId="0" applyNumberForma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168" fontId="0" fillId="0" borderId="13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  <xf numFmtId="168" fontId="0" fillId="0" borderId="15" xfId="0" applyNumberFormat="1" applyBorder="1" applyAlignment="1">
      <alignment horizontal="center"/>
    </xf>
    <xf numFmtId="168" fontId="0" fillId="0" borderId="16" xfId="0" applyNumberFormat="1" applyBorder="1" applyAlignment="1">
      <alignment horizontal="center"/>
    </xf>
    <xf numFmtId="167" fontId="6" fillId="2" borderId="9" xfId="0" applyNumberFormat="1" applyFont="1" applyFill="1" applyBorder="1" applyAlignment="1">
      <alignment horizontal="center" vertical="center"/>
    </xf>
    <xf numFmtId="167" fontId="6" fillId="2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82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AD47"/>
        </patternFill>
      </fill>
    </dxf>
    <dxf>
      <font>
        <color theme="0"/>
      </font>
      <fill>
        <patternFill>
          <bgColor rgb="FF70AD47"/>
        </patternFill>
      </fill>
    </dxf>
    <dxf>
      <font>
        <color theme="0"/>
      </font>
      <fill>
        <patternFill>
          <bgColor rgb="FF70AD47"/>
        </patternFill>
      </fill>
    </dxf>
    <dxf>
      <font>
        <color theme="0"/>
      </font>
      <fill>
        <patternFill>
          <bgColor rgb="FF70AD47"/>
        </patternFill>
      </fill>
    </dxf>
    <dxf>
      <font>
        <color theme="0"/>
      </font>
      <fill>
        <patternFill>
          <bgColor rgb="FF70AD47"/>
        </patternFill>
      </fill>
    </dxf>
    <dxf>
      <font>
        <color theme="0"/>
      </font>
      <fill>
        <patternFill>
          <bgColor rgb="FF70AD47"/>
        </patternFill>
      </fill>
    </dxf>
    <dxf>
      <font>
        <color theme="0"/>
      </font>
      <fill>
        <patternFill>
          <bgColor rgb="FF70AD47"/>
        </patternFill>
      </fill>
    </dxf>
    <dxf>
      <font>
        <color theme="0"/>
      </font>
      <fill>
        <patternFill>
          <bgColor rgb="FF70AD47"/>
        </patternFill>
      </fill>
    </dxf>
    <dxf>
      <font>
        <b/>
        <i val="0"/>
        <color theme="6" tint="0.79995117038483843"/>
      </font>
      <fill>
        <patternFill>
          <bgColor rgb="FF70AD47"/>
        </patternFill>
      </fill>
    </dxf>
    <dxf>
      <font>
        <b/>
        <i val="0"/>
        <color theme="6" tint="0.79995117038483843"/>
      </font>
      <fill>
        <patternFill>
          <bgColor theme="9"/>
        </patternFill>
      </fill>
    </dxf>
    <dxf>
      <font>
        <b/>
        <i val="0"/>
        <color theme="6" tint="0.79998168889431442"/>
      </font>
      <fill>
        <patternFill>
          <bgColor theme="4" tint="0.39994506668294322"/>
        </patternFill>
      </fill>
    </dxf>
    <dxf>
      <font>
        <color auto="1"/>
      </font>
      <fill>
        <patternFill patternType="solid">
          <fgColor rgb="FFF8F8F8"/>
          <bgColor theme="0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9"/>
        </patternFill>
      </fill>
    </dxf>
    <dxf>
      <font>
        <b/>
        <i val="0"/>
        <color theme="5" tint="0.59996337778862885"/>
      </font>
      <fill>
        <patternFill patternType="solid">
          <fgColor rgb="FFE64B00"/>
          <bgColor rgb="FFE64B00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color theme="0"/>
      </font>
      <fill>
        <patternFill>
          <bgColor rgb="FFE64B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70AD47"/>
      <color rgb="FF009900"/>
      <color rgb="FFF8F8F8"/>
      <color rgb="FFE64B00"/>
      <color rgb="FF6600FF"/>
      <color rgb="FF9933FF"/>
      <color rgb="FFCC99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Z36"/>
  <sheetViews>
    <sheetView tabSelected="1" topLeftCell="A2" zoomScale="80" zoomScaleNormal="80" workbookViewId="0">
      <selection activeCell="C3" sqref="C3"/>
    </sheetView>
  </sheetViews>
  <sheetFormatPr baseColWidth="10" defaultRowHeight="15" x14ac:dyDescent="0.25"/>
  <cols>
    <col min="1" max="1" width="5.140625" customWidth="1"/>
    <col min="2" max="2" width="3.7109375" hidden="1" customWidth="1"/>
    <col min="3" max="3" width="7.7109375" customWidth="1"/>
    <col min="4" max="4" width="13.7109375" customWidth="1"/>
    <col min="5" max="5" width="7.7109375" customWidth="1"/>
    <col min="6" max="6" width="13.7109375" customWidth="1"/>
    <col min="7" max="7" width="7.7109375" customWidth="1"/>
    <col min="8" max="8" width="13.7109375" customWidth="1"/>
    <col min="9" max="9" width="7.7109375" customWidth="1"/>
    <col min="10" max="10" width="13.7109375" customWidth="1"/>
    <col min="11" max="11" width="7.7109375" customWidth="1"/>
    <col min="12" max="12" width="13.7109375" customWidth="1"/>
    <col min="13" max="13" width="7.7109375" customWidth="1"/>
    <col min="14" max="14" width="13.7109375" customWidth="1"/>
    <col min="15" max="15" width="7.7109375" customWidth="1"/>
    <col min="16" max="16" width="13.7109375" customWidth="1"/>
    <col min="17" max="17" width="7.7109375" customWidth="1"/>
    <col min="18" max="18" width="13.7109375" customWidth="1"/>
    <col min="19" max="19" width="7.7109375" customWidth="1"/>
    <col min="20" max="20" width="13.7109375" customWidth="1"/>
    <col min="21" max="21" width="7.7109375" customWidth="1"/>
    <col min="22" max="22" width="13.7109375" customWidth="1"/>
    <col min="23" max="23" width="7.7109375" customWidth="1"/>
    <col min="24" max="24" width="13.7109375" customWidth="1"/>
    <col min="25" max="25" width="7.7109375" customWidth="1"/>
    <col min="26" max="26" width="13.7109375" customWidth="1"/>
  </cols>
  <sheetData>
    <row r="2" spans="2:26" ht="46.15" customHeight="1" x14ac:dyDescent="0.25">
      <c r="C2" s="17">
        <v>2020</v>
      </c>
      <c r="D2" s="18"/>
      <c r="E2" s="18"/>
      <c r="F2" s="19"/>
      <c r="H2" s="9"/>
      <c r="I2" s="15" t="s">
        <v>5</v>
      </c>
      <c r="J2" s="15"/>
      <c r="K2" s="15"/>
      <c r="L2" s="15"/>
      <c r="M2" s="15"/>
      <c r="N2" s="15"/>
      <c r="O2" s="15"/>
      <c r="P2" s="15"/>
    </row>
    <row r="3" spans="2:26" x14ac:dyDescent="0.25">
      <c r="C3" s="1"/>
      <c r="D3" s="1"/>
    </row>
    <row r="4" spans="2:26" hidden="1" x14ac:dyDescent="0.25">
      <c r="C4" s="2">
        <v>43101</v>
      </c>
      <c r="D4" s="2"/>
      <c r="E4" s="2">
        <v>43497</v>
      </c>
      <c r="F4" s="2"/>
      <c r="G4" s="2">
        <v>43525</v>
      </c>
      <c r="H4" s="2"/>
      <c r="I4" s="2">
        <v>43556</v>
      </c>
      <c r="J4" s="2"/>
      <c r="K4" s="2">
        <v>43586</v>
      </c>
      <c r="L4" s="2"/>
      <c r="M4" s="2">
        <v>43617</v>
      </c>
      <c r="N4" s="2"/>
      <c r="O4" s="2">
        <v>43647</v>
      </c>
      <c r="P4" s="2"/>
      <c r="Q4" s="2">
        <v>43678</v>
      </c>
      <c r="R4" s="2"/>
      <c r="S4" s="2">
        <v>43709</v>
      </c>
      <c r="T4" s="2"/>
      <c r="U4" s="2">
        <v>43739</v>
      </c>
      <c r="V4" s="2"/>
      <c r="W4" s="2">
        <v>43770</v>
      </c>
      <c r="X4" s="2"/>
      <c r="Y4" s="2">
        <v>43800</v>
      </c>
      <c r="Z4" s="2"/>
    </row>
    <row r="5" spans="2:26" ht="20.45" customHeight="1" x14ac:dyDescent="0.25">
      <c r="C5" s="16" t="str">
        <f>IF($C$2&lt;&gt;"",PROPER(TEXT(C4,"mmmm")),"")</f>
        <v>Janvier</v>
      </c>
      <c r="D5" s="13"/>
      <c r="E5" s="13" t="str">
        <f t="shared" ref="E5" si="0">IF($C$2&lt;&gt;"",PROPER(TEXT(E4,"mmmm")),"")</f>
        <v>Février</v>
      </c>
      <c r="F5" s="13"/>
      <c r="G5" s="13" t="str">
        <f t="shared" ref="G5" si="1">IF($C$2&lt;&gt;"",PROPER(TEXT(G4,"mmmm")),"")</f>
        <v>Mars</v>
      </c>
      <c r="H5" s="13"/>
      <c r="I5" s="13" t="str">
        <f t="shared" ref="I5" si="2">IF($C$2&lt;&gt;"",PROPER(TEXT(I4,"mmmm")),"")</f>
        <v>Avril</v>
      </c>
      <c r="J5" s="13"/>
      <c r="K5" s="13" t="str">
        <f t="shared" ref="K5" si="3">IF($C$2&lt;&gt;"",PROPER(TEXT(K4,"mmmm")),"")</f>
        <v>Mai</v>
      </c>
      <c r="L5" s="13"/>
      <c r="M5" s="13" t="str">
        <f t="shared" ref="M5" si="4">IF($C$2&lt;&gt;"",PROPER(TEXT(M4,"mmmm")),"")</f>
        <v>Juin</v>
      </c>
      <c r="N5" s="13"/>
      <c r="O5" s="13" t="str">
        <f t="shared" ref="O5" si="5">IF($C$2&lt;&gt;"",PROPER(TEXT(O4,"mmmm")),"")</f>
        <v>Juillet</v>
      </c>
      <c r="P5" s="13"/>
      <c r="Q5" s="13" t="str">
        <f t="shared" ref="Q5" si="6">IF($C$2&lt;&gt;"",PROPER(TEXT(Q4,"mmmm")),"")</f>
        <v>Août</v>
      </c>
      <c r="R5" s="13"/>
      <c r="S5" s="13" t="str">
        <f t="shared" ref="S5" si="7">IF($C$2&lt;&gt;"",PROPER(TEXT(S4,"mmmm")),"")</f>
        <v>Septembre</v>
      </c>
      <c r="T5" s="13"/>
      <c r="U5" s="13" t="str">
        <f t="shared" ref="U5" si="8">IF($C$2&lt;&gt;"",PROPER(TEXT(U4,"mmmm")),"")</f>
        <v>Octobre</v>
      </c>
      <c r="V5" s="13"/>
      <c r="W5" s="13" t="str">
        <f t="shared" ref="W5" si="9">IF($C$2&lt;&gt;"",PROPER(TEXT(W4,"mmmm")),"")</f>
        <v>Novembre</v>
      </c>
      <c r="X5" s="13"/>
      <c r="Y5" s="13" t="str">
        <f t="shared" ref="Y5" si="10">IF($C$2&lt;&gt;"",PROPER(TEXT(Y4,"mmmm")),"")</f>
        <v>Décembre</v>
      </c>
      <c r="Z5" s="14"/>
    </row>
    <row r="6" spans="2:26" x14ac:dyDescent="0.25">
      <c r="B6">
        <v>1</v>
      </c>
      <c r="C6" s="3">
        <f>IF($C$2&lt;&gt;"",DATE($C$2,MONTH(C$4),$B6),"")</f>
        <v>43831</v>
      </c>
      <c r="D6" s="12" t="str">
        <f>IFERROR(INDEX('Jours fériés'!$B$5:$B$18,MATCH(Calendrier!C6,Fériés,0)),"")</f>
        <v>Nouvel An</v>
      </c>
      <c r="E6" s="3">
        <f>IF($C$2&lt;&gt;"",DATE($C$2,MONTH(E$4),$B6),"")</f>
        <v>43862</v>
      </c>
      <c r="F6" s="7" t="str">
        <f>IFERROR(INDEX('Jours fériés'!$B$5:$B$18,MATCH(Calendrier!E6,Fériés,0)),"")</f>
        <v/>
      </c>
      <c r="G6" s="3">
        <f>IF($C$2&lt;&gt;"",DATE($C$2,MONTH(G$4),$B6),"")</f>
        <v>43891</v>
      </c>
      <c r="H6" s="3" t="str">
        <f>IFERROR(INDEX('Jours fériés'!$B$5:$B$18,MATCH(Calendrier!G6,Fériés,0)),"")</f>
        <v/>
      </c>
      <c r="I6" s="3">
        <f>IF($C$2&lt;&gt;"",DATE($C$2,MONTH(I$4),$B6),"")</f>
        <v>43922</v>
      </c>
      <c r="J6" s="3" t="str">
        <f>IFERROR(INDEX('Jours fériés'!$B$5:$B$18,MATCH(Calendrier!I6,Fériés,0)),"")</f>
        <v/>
      </c>
      <c r="K6" s="3">
        <f>IF($C$2&lt;&gt;"",DATE($C$2,MONTH(K$4),$B6),"")</f>
        <v>43952</v>
      </c>
      <c r="L6" s="3" t="str">
        <f>IFERROR(INDEX('Jours fériés'!$B$5:$B$18,MATCH(Calendrier!K6,Fériés,0)),"")</f>
        <v>F. Travail</v>
      </c>
      <c r="M6" s="3">
        <f>IF($C$2&lt;&gt;"",DATE($C$2,MONTH(M$4),$B6),"")</f>
        <v>43983</v>
      </c>
      <c r="N6" s="3" t="str">
        <f>IFERROR(INDEX('Jours fériés'!$B$5:$B$18,MATCH(Calendrier!M6,Fériés,0)),"")</f>
        <v>L. Pentecôte</v>
      </c>
      <c r="O6" s="3">
        <f>IF($C$2&lt;&gt;"",DATE($C$2,MONTH(O$4),$B6),"")</f>
        <v>44013</v>
      </c>
      <c r="P6" s="3" t="str">
        <f>IFERROR(INDEX('Jours fériés'!$B$5:$B$18,MATCH(Calendrier!O6,Fériés,0)),"")</f>
        <v/>
      </c>
      <c r="Q6" s="3">
        <f>IF($C$2&lt;&gt;"",DATE($C$2,MONTH(Q$4),$B6),"")</f>
        <v>44044</v>
      </c>
      <c r="R6" s="3" t="str">
        <f>IFERROR(INDEX('Jours fériés'!$B$5:$B$18,MATCH(Calendrier!Q6,Fériés,0)),"")</f>
        <v/>
      </c>
      <c r="S6" s="3">
        <f>IF($C$2&lt;&gt;"",DATE($C$2,MONTH(S$4),$B6),"")</f>
        <v>44075</v>
      </c>
      <c r="T6" s="3" t="str">
        <f>IFERROR(INDEX('Jours fériés'!$B$5:$B$18,MATCH(Calendrier!S6,Fériés,0)),"")</f>
        <v/>
      </c>
      <c r="U6" s="3">
        <f>IF($C$2&lt;&gt;"",DATE($C$2,MONTH(U$4),$B6),"")</f>
        <v>44105</v>
      </c>
      <c r="V6" s="3" t="str">
        <f>IFERROR(INDEX('Jours fériés'!$B$5:$B$18,MATCH(Calendrier!U6,Fériés,0)),"")</f>
        <v/>
      </c>
      <c r="W6" s="3">
        <f>IF($C$2&lt;&gt;"",DATE($C$2,MONTH(W$4),$B6),"")</f>
        <v>44136</v>
      </c>
      <c r="X6" s="3" t="str">
        <f>IFERROR(INDEX('Jours fériés'!$B$5:$B$18,MATCH(Calendrier!W6,Fériés,0)),"")</f>
        <v>Toussaint</v>
      </c>
      <c r="Y6" s="3">
        <f>IF($C$2&lt;&gt;"",DATE($C$2,MONTH(Y$4),$B6),"")</f>
        <v>44166</v>
      </c>
      <c r="Z6" s="3" t="str">
        <f>IFERROR(INDEX('Jours fériés'!$B$5:$B$18,MATCH(Calendrier!Y6,Fériés,0)),"")</f>
        <v/>
      </c>
    </row>
    <row r="7" spans="2:26" x14ac:dyDescent="0.25">
      <c r="B7">
        <v>2</v>
      </c>
      <c r="C7" s="3">
        <f t="shared" ref="C7:C36" si="11">IF($C$2&lt;&gt;"",IF(MONTH(DATE($C$2,MONTH(C$4),$B7))=MONTH(C$6),DATE($C$2,MONTH(C$4),$B7),""),"")</f>
        <v>43832</v>
      </c>
      <c r="D7" s="7" t="str">
        <f>IFERROR(INDEX('Jours fériés'!$B$5:$B$18,MATCH(Calendrier!C7,Fériés,0)),"")</f>
        <v/>
      </c>
      <c r="E7" s="3">
        <f t="shared" ref="E7:E36" si="12">IF($C$2&lt;&gt;"",IF(MONTH(DATE($C$2,MONTH(E$4),$B7))=MONTH(E$6),DATE($C$2,MONTH(E$4),$B7),""),"")</f>
        <v>43863</v>
      </c>
      <c r="F7" s="7" t="str">
        <f>IFERROR(INDEX('Jours fériés'!$B$5:$B$18,MATCH(Calendrier!E7,Fériés,0)),"")</f>
        <v/>
      </c>
      <c r="G7" s="3">
        <f t="shared" ref="G7:G36" si="13">IF($C$2&lt;&gt;"",IF(MONTH(DATE($C$2,MONTH(G$4),$B7))=MONTH(G$6),DATE($C$2,MONTH(G$4),$B7),""),"")</f>
        <v>43892</v>
      </c>
      <c r="H7" s="3" t="str">
        <f>IFERROR(INDEX('Jours fériés'!$B$5:$B$18,MATCH(Calendrier!G7,Fériés,0)),"")</f>
        <v/>
      </c>
      <c r="I7" s="3">
        <f t="shared" ref="I7:I36" si="14">IF($C$2&lt;&gt;"",IF(MONTH(DATE($C$2,MONTH(I$4),$B7))=MONTH(I$6),DATE($C$2,MONTH(I$4),$B7),""),"")</f>
        <v>43923</v>
      </c>
      <c r="J7" s="3" t="str">
        <f>IFERROR(INDEX('Jours fériés'!$B$5:$B$18,MATCH(Calendrier!I7,Fériés,0)),"")</f>
        <v/>
      </c>
      <c r="K7" s="3">
        <f t="shared" ref="K7:K36" si="15">IF($C$2&lt;&gt;"",IF(MONTH(DATE($C$2,MONTH(K$4),$B7))=MONTH(K$6),DATE($C$2,MONTH(K$4),$B7),""),"")</f>
        <v>43953</v>
      </c>
      <c r="L7" s="3" t="str">
        <f>IFERROR(INDEX('Jours fériés'!$B$5:$B$18,MATCH(Calendrier!K7,Fériés,0)),"")</f>
        <v/>
      </c>
      <c r="M7" s="3">
        <f t="shared" ref="M7:M36" si="16">IF($C$2&lt;&gt;"",IF(MONTH(DATE($C$2,MONTH(M$4),$B7))=MONTH(M$6),DATE($C$2,MONTH(M$4),$B7),""),"")</f>
        <v>43984</v>
      </c>
      <c r="N7" s="3" t="str">
        <f>IFERROR(INDEX('Jours fériés'!$B$5:$B$18,MATCH(Calendrier!M7,Fériés,0)),"")</f>
        <v/>
      </c>
      <c r="O7" s="3">
        <f t="shared" ref="O7:O36" si="17">IF($C$2&lt;&gt;"",IF(MONTH(DATE($C$2,MONTH(O$4),$B7))=MONTH(O$6),DATE($C$2,MONTH(O$4),$B7),""),"")</f>
        <v>44014</v>
      </c>
      <c r="P7" s="3" t="str">
        <f>IFERROR(INDEX('Jours fériés'!$B$5:$B$18,MATCH(Calendrier!O7,Fériés,0)),"")</f>
        <v/>
      </c>
      <c r="Q7" s="3">
        <f t="shared" ref="Q7:Q36" si="18">IF($C$2&lt;&gt;"",IF(MONTH(DATE($C$2,MONTH(Q$4),$B7))=MONTH(Q$6),DATE($C$2,MONTH(Q$4),$B7),""),"")</f>
        <v>44045</v>
      </c>
      <c r="R7" s="3" t="str">
        <f>IFERROR(INDEX('Jours fériés'!$B$5:$B$18,MATCH(Calendrier!Q7,Fériés,0)),"")</f>
        <v/>
      </c>
      <c r="S7" s="3">
        <f t="shared" ref="S7:S36" si="19">IF($C$2&lt;&gt;"",IF(MONTH(DATE($C$2,MONTH(S$4),$B7))=MONTH(S$6),DATE($C$2,MONTH(S$4),$B7),""),"")</f>
        <v>44076</v>
      </c>
      <c r="T7" s="3" t="str">
        <f>IFERROR(INDEX('Jours fériés'!$B$5:$B$18,MATCH(Calendrier!S7,Fériés,0)),"")</f>
        <v/>
      </c>
      <c r="U7" s="3">
        <f t="shared" ref="U7:U36" si="20">IF($C$2&lt;&gt;"",IF(MONTH(DATE($C$2,MONTH(U$4),$B7))=MONTH(U$6),DATE($C$2,MONTH(U$4),$B7),""),"")</f>
        <v>44106</v>
      </c>
      <c r="V7" s="3" t="str">
        <f>IFERROR(INDEX('Jours fériés'!$B$5:$B$18,MATCH(Calendrier!U7,Fériés,0)),"")</f>
        <v/>
      </c>
      <c r="W7" s="3">
        <f t="shared" ref="W7:W36" si="21">IF($C$2&lt;&gt;"",IF(MONTH(DATE($C$2,MONTH(W$4),$B7))=MONTH(W$6),DATE($C$2,MONTH(W$4),$B7),""),"")</f>
        <v>44137</v>
      </c>
      <c r="X7" s="3" t="str">
        <f>IFERROR(INDEX('Jours fériés'!$B$5:$B$18,MATCH(Calendrier!W7,Fériés,0)),"")</f>
        <v/>
      </c>
      <c r="Y7" s="3">
        <f t="shared" ref="Y7:Y36" si="22">IF($C$2&lt;&gt;"",IF(MONTH(DATE($C$2,MONTH(Y$4),$B7))=MONTH(Y$6),DATE($C$2,MONTH(Y$4),$B7),""),"")</f>
        <v>44167</v>
      </c>
      <c r="Z7" s="3" t="str">
        <f>IFERROR(INDEX('Jours fériés'!$B$5:$B$18,MATCH(Calendrier!Y7,Fériés,0)),"")</f>
        <v/>
      </c>
    </row>
    <row r="8" spans="2:26" x14ac:dyDescent="0.25">
      <c r="B8">
        <v>3</v>
      </c>
      <c r="C8" s="3">
        <f t="shared" si="11"/>
        <v>43833</v>
      </c>
      <c r="D8" s="7" t="str">
        <f>IFERROR(INDEX('Jours fériés'!$B$5:$B$18,MATCH(Calendrier!C8,Fériés,0)),"")</f>
        <v/>
      </c>
      <c r="E8" s="3">
        <f t="shared" si="12"/>
        <v>43864</v>
      </c>
      <c r="F8" s="7" t="str">
        <f>IFERROR(INDEX('Jours fériés'!$B$5:$B$18,MATCH(Calendrier!E8,Fériés,0)),"")</f>
        <v/>
      </c>
      <c r="G8" s="3">
        <f t="shared" si="13"/>
        <v>43893</v>
      </c>
      <c r="H8" s="3" t="str">
        <f>IFERROR(INDEX('Jours fériés'!$B$5:$B$18,MATCH(Calendrier!G8,Fériés,0)),"")</f>
        <v/>
      </c>
      <c r="I8" s="3">
        <f t="shared" si="14"/>
        <v>43924</v>
      </c>
      <c r="J8" s="3" t="str">
        <f>IFERROR(INDEX('Jours fériés'!$B$5:$B$18,MATCH(Calendrier!I8,Fériés,0)),"")</f>
        <v/>
      </c>
      <c r="K8" s="3">
        <f t="shared" si="15"/>
        <v>43954</v>
      </c>
      <c r="L8" s="3" t="str">
        <f>IFERROR(INDEX('Jours fériés'!$B$5:$B$18,MATCH(Calendrier!K8,Fériés,0)),"")</f>
        <v/>
      </c>
      <c r="M8" s="3">
        <f t="shared" si="16"/>
        <v>43985</v>
      </c>
      <c r="N8" s="3" t="str">
        <f>IFERROR(INDEX('Jours fériés'!$B$5:$B$18,MATCH(Calendrier!M8,Fériés,0)),"")</f>
        <v/>
      </c>
      <c r="O8" s="3">
        <f t="shared" si="17"/>
        <v>44015</v>
      </c>
      <c r="P8" s="3" t="str">
        <f>IFERROR(INDEX('Jours fériés'!$B$5:$B$18,MATCH(Calendrier!O8,Fériés,0)),"")</f>
        <v/>
      </c>
      <c r="Q8" s="3">
        <f t="shared" si="18"/>
        <v>44046</v>
      </c>
      <c r="R8" s="3" t="str">
        <f>IFERROR(INDEX('Jours fériés'!$B$5:$B$18,MATCH(Calendrier!Q8,Fériés,0)),"")</f>
        <v/>
      </c>
      <c r="S8" s="3">
        <f t="shared" si="19"/>
        <v>44077</v>
      </c>
      <c r="T8" s="3" t="str">
        <f>IFERROR(INDEX('Jours fériés'!$B$5:$B$18,MATCH(Calendrier!S8,Fériés,0)),"")</f>
        <v/>
      </c>
      <c r="U8" s="3">
        <f t="shared" si="20"/>
        <v>44107</v>
      </c>
      <c r="V8" s="3" t="str">
        <f>IFERROR(INDEX('Jours fériés'!$B$5:$B$18,MATCH(Calendrier!U8,Fériés,0)),"")</f>
        <v/>
      </c>
      <c r="W8" s="3">
        <f t="shared" si="21"/>
        <v>44138</v>
      </c>
      <c r="X8" s="3" t="str">
        <f>IFERROR(INDEX('Jours fériés'!$B$5:$B$18,MATCH(Calendrier!W8,Fériés,0)),"")</f>
        <v/>
      </c>
      <c r="Y8" s="3">
        <f t="shared" si="22"/>
        <v>44168</v>
      </c>
      <c r="Z8" s="3" t="str">
        <f>IFERROR(INDEX('Jours fériés'!$B$5:$B$18,MATCH(Calendrier!Y8,Fériés,0)),"")</f>
        <v/>
      </c>
    </row>
    <row r="9" spans="2:26" x14ac:dyDescent="0.25">
      <c r="B9">
        <v>4</v>
      </c>
      <c r="C9" s="3">
        <f t="shared" si="11"/>
        <v>43834</v>
      </c>
      <c r="D9" s="7" t="str">
        <f>IFERROR(INDEX('Jours fériés'!$B$5:$B$18,MATCH(Calendrier!C9,Fériés,0)),"")</f>
        <v/>
      </c>
      <c r="E9" s="3">
        <f t="shared" si="12"/>
        <v>43865</v>
      </c>
      <c r="F9" s="7" t="str">
        <f>IFERROR(INDEX('Jours fériés'!$B$5:$B$18,MATCH(Calendrier!E9,Fériés,0)),"")</f>
        <v/>
      </c>
      <c r="G9" s="3">
        <f t="shared" si="13"/>
        <v>43894</v>
      </c>
      <c r="H9" s="3" t="str">
        <f>IFERROR(INDEX('Jours fériés'!$B$5:$B$18,MATCH(Calendrier!G9,Fériés,0)),"")</f>
        <v/>
      </c>
      <c r="I9" s="3">
        <f t="shared" si="14"/>
        <v>43925</v>
      </c>
      <c r="J9" s="3" t="str">
        <f>IFERROR(INDEX('Jours fériés'!$B$5:$B$18,MATCH(Calendrier!I9,Fériés,0)),"")</f>
        <v/>
      </c>
      <c r="K9" s="3">
        <f t="shared" si="15"/>
        <v>43955</v>
      </c>
      <c r="L9" s="3" t="str">
        <f>IFERROR(INDEX('Jours fériés'!$B$5:$B$18,MATCH(Calendrier!K9,Fériés,0)),"")</f>
        <v/>
      </c>
      <c r="M9" s="3">
        <f t="shared" si="16"/>
        <v>43986</v>
      </c>
      <c r="N9" s="3" t="str">
        <f>IFERROR(INDEX('Jours fériés'!$B$5:$B$18,MATCH(Calendrier!M9,Fériés,0)),"")</f>
        <v/>
      </c>
      <c r="O9" s="3">
        <f t="shared" si="17"/>
        <v>44016</v>
      </c>
      <c r="P9" s="3" t="str">
        <f>IFERROR(INDEX('Jours fériés'!$B$5:$B$18,MATCH(Calendrier!O9,Fériés,0)),"")</f>
        <v/>
      </c>
      <c r="Q9" s="3">
        <f t="shared" si="18"/>
        <v>44047</v>
      </c>
      <c r="R9" s="3" t="str">
        <f>IFERROR(INDEX('Jours fériés'!$B$5:$B$18,MATCH(Calendrier!Q9,Fériés,0)),"")</f>
        <v/>
      </c>
      <c r="S9" s="3">
        <f t="shared" si="19"/>
        <v>44078</v>
      </c>
      <c r="T9" s="3" t="str">
        <f>IFERROR(INDEX('Jours fériés'!$B$5:$B$18,MATCH(Calendrier!S9,Fériés,0)),"")</f>
        <v/>
      </c>
      <c r="U9" s="3">
        <f t="shared" si="20"/>
        <v>44108</v>
      </c>
      <c r="V9" s="3" t="str">
        <f>IFERROR(INDEX('Jours fériés'!$B$5:$B$18,MATCH(Calendrier!U9,Fériés,0)),"")</f>
        <v/>
      </c>
      <c r="W9" s="3">
        <f t="shared" si="21"/>
        <v>44139</v>
      </c>
      <c r="X9" s="3" t="str">
        <f>IFERROR(INDEX('Jours fériés'!$B$5:$B$18,MATCH(Calendrier!W9,Fériés,0)),"")</f>
        <v/>
      </c>
      <c r="Y9" s="3">
        <f t="shared" si="22"/>
        <v>44169</v>
      </c>
      <c r="Z9" s="3" t="str">
        <f>IFERROR(INDEX('Jours fériés'!$B$5:$B$18,MATCH(Calendrier!Y9,Fériés,0)),"")</f>
        <v/>
      </c>
    </row>
    <row r="10" spans="2:26" x14ac:dyDescent="0.25">
      <c r="B10">
        <v>5</v>
      </c>
      <c r="C10" s="3">
        <f t="shared" si="11"/>
        <v>43835</v>
      </c>
      <c r="D10" s="7" t="str">
        <f>IFERROR(INDEX('Jours fériés'!$B$5:$B$18,MATCH(Calendrier!C10,Fériés,0)),"")</f>
        <v/>
      </c>
      <c r="E10" s="3">
        <f t="shared" si="12"/>
        <v>43866</v>
      </c>
      <c r="F10" s="7" t="str">
        <f>IFERROR(INDEX('Jours fériés'!$B$5:$B$18,MATCH(Calendrier!E10,Fériés,0)),"")</f>
        <v/>
      </c>
      <c r="G10" s="3">
        <f t="shared" si="13"/>
        <v>43895</v>
      </c>
      <c r="H10" s="3" t="str">
        <f>IFERROR(INDEX('Jours fériés'!$B$5:$B$18,MATCH(Calendrier!G10,Fériés,0)),"")</f>
        <v/>
      </c>
      <c r="I10" s="3">
        <f t="shared" si="14"/>
        <v>43926</v>
      </c>
      <c r="J10" s="3" t="str">
        <f>IFERROR(INDEX('Jours fériés'!$B$5:$B$18,MATCH(Calendrier!I10,Fériés,0)),"")</f>
        <v>Rameaux</v>
      </c>
      <c r="K10" s="3">
        <f t="shared" si="15"/>
        <v>43956</v>
      </c>
      <c r="L10" s="3" t="str">
        <f>IFERROR(INDEX('Jours fériés'!$B$5:$B$18,MATCH(Calendrier!K10,Fériés,0)),"")</f>
        <v/>
      </c>
      <c r="M10" s="3">
        <f t="shared" si="16"/>
        <v>43987</v>
      </c>
      <c r="N10" s="3" t="str">
        <f>IFERROR(INDEX('Jours fériés'!$B$5:$B$18,MATCH(Calendrier!M10,Fériés,0)),"")</f>
        <v/>
      </c>
      <c r="O10" s="3">
        <f t="shared" si="17"/>
        <v>44017</v>
      </c>
      <c r="P10" s="3" t="str">
        <f>IFERROR(INDEX('Jours fériés'!$B$5:$B$18,MATCH(Calendrier!O10,Fériés,0)),"")</f>
        <v/>
      </c>
      <c r="Q10" s="3">
        <f t="shared" si="18"/>
        <v>44048</v>
      </c>
      <c r="R10" s="3" t="str">
        <f>IFERROR(INDEX('Jours fériés'!$B$5:$B$18,MATCH(Calendrier!Q10,Fériés,0)),"")</f>
        <v/>
      </c>
      <c r="S10" s="3">
        <f t="shared" si="19"/>
        <v>44079</v>
      </c>
      <c r="T10" s="3" t="str">
        <f>IFERROR(INDEX('Jours fériés'!$B$5:$B$18,MATCH(Calendrier!S10,Fériés,0)),"")</f>
        <v/>
      </c>
      <c r="U10" s="3">
        <f t="shared" si="20"/>
        <v>44109</v>
      </c>
      <c r="V10" s="3" t="str">
        <f>IFERROR(INDEX('Jours fériés'!$B$5:$B$18,MATCH(Calendrier!U10,Fériés,0)),"")</f>
        <v/>
      </c>
      <c r="W10" s="3">
        <f t="shared" si="21"/>
        <v>44140</v>
      </c>
      <c r="X10" s="3" t="str">
        <f>IFERROR(INDEX('Jours fériés'!$B$5:$B$18,MATCH(Calendrier!W10,Fériés,0)),"")</f>
        <v/>
      </c>
      <c r="Y10" s="3">
        <f t="shared" si="22"/>
        <v>44170</v>
      </c>
      <c r="Z10" s="3" t="str">
        <f>IFERROR(INDEX('Jours fériés'!$B$5:$B$18,MATCH(Calendrier!Y10,Fériés,0)),"")</f>
        <v/>
      </c>
    </row>
    <row r="11" spans="2:26" x14ac:dyDescent="0.25">
      <c r="B11">
        <v>6</v>
      </c>
      <c r="C11" s="3">
        <f t="shared" si="11"/>
        <v>43836</v>
      </c>
      <c r="D11" s="7" t="str">
        <f>IFERROR(INDEX('Jours fériés'!$B$5:$B$18,MATCH(Calendrier!C11,Fériés,0)),"")</f>
        <v/>
      </c>
      <c r="E11" s="3">
        <f t="shared" si="12"/>
        <v>43867</v>
      </c>
      <c r="F11" s="7" t="str">
        <f>IFERROR(INDEX('Jours fériés'!$B$5:$B$18,MATCH(Calendrier!E11,Fériés,0)),"")</f>
        <v/>
      </c>
      <c r="G11" s="3">
        <f t="shared" si="13"/>
        <v>43896</v>
      </c>
      <c r="H11" s="3" t="str">
        <f>IFERROR(INDEX('Jours fériés'!$B$5:$B$18,MATCH(Calendrier!G11,Fériés,0)),"")</f>
        <v/>
      </c>
      <c r="I11" s="3">
        <f t="shared" si="14"/>
        <v>43927</v>
      </c>
      <c r="J11" s="3" t="str">
        <f>IFERROR(INDEX('Jours fériés'!$B$5:$B$18,MATCH(Calendrier!I11,Fériés,0)),"")</f>
        <v/>
      </c>
      <c r="K11" s="3">
        <f t="shared" si="15"/>
        <v>43957</v>
      </c>
      <c r="L11" s="3" t="str">
        <f>IFERROR(INDEX('Jours fériés'!$B$5:$B$18,MATCH(Calendrier!K11,Fériés,0)),"")</f>
        <v/>
      </c>
      <c r="M11" s="3">
        <f t="shared" si="16"/>
        <v>43988</v>
      </c>
      <c r="N11" s="3" t="str">
        <f>IFERROR(INDEX('Jours fériés'!$B$5:$B$18,MATCH(Calendrier!M11,Fériés,0)),"")</f>
        <v/>
      </c>
      <c r="O11" s="3">
        <f t="shared" si="17"/>
        <v>44018</v>
      </c>
      <c r="P11" s="3" t="str">
        <f>IFERROR(INDEX('Jours fériés'!$B$5:$B$18,MATCH(Calendrier!O11,Fériés,0)),"")</f>
        <v/>
      </c>
      <c r="Q11" s="3">
        <f t="shared" si="18"/>
        <v>44049</v>
      </c>
      <c r="R11" s="3" t="str">
        <f>IFERROR(INDEX('Jours fériés'!$B$5:$B$18,MATCH(Calendrier!Q11,Fériés,0)),"")</f>
        <v/>
      </c>
      <c r="S11" s="3">
        <f t="shared" si="19"/>
        <v>44080</v>
      </c>
      <c r="T11" s="3" t="str">
        <f>IFERROR(INDEX('Jours fériés'!$B$5:$B$18,MATCH(Calendrier!S11,Fériés,0)),"")</f>
        <v/>
      </c>
      <c r="U11" s="3">
        <f t="shared" si="20"/>
        <v>44110</v>
      </c>
      <c r="V11" s="3" t="str">
        <f>IFERROR(INDEX('Jours fériés'!$B$5:$B$18,MATCH(Calendrier!U11,Fériés,0)),"")</f>
        <v/>
      </c>
      <c r="W11" s="3">
        <f t="shared" si="21"/>
        <v>44141</v>
      </c>
      <c r="X11" s="3" t="str">
        <f>IFERROR(INDEX('Jours fériés'!$B$5:$B$18,MATCH(Calendrier!W11,Fériés,0)),"")</f>
        <v/>
      </c>
      <c r="Y11" s="3">
        <f t="shared" si="22"/>
        <v>44171</v>
      </c>
      <c r="Z11" s="3" t="str">
        <f>IFERROR(INDEX('Jours fériés'!$B$5:$B$18,MATCH(Calendrier!Y11,Fériés,0)),"")</f>
        <v/>
      </c>
    </row>
    <row r="12" spans="2:26" x14ac:dyDescent="0.25">
      <c r="B12">
        <v>7</v>
      </c>
      <c r="C12" s="3">
        <f t="shared" si="11"/>
        <v>43837</v>
      </c>
      <c r="D12" s="7" t="str">
        <f>IFERROR(INDEX('Jours fériés'!$B$5:$B$18,MATCH(Calendrier!C12,Fériés,0)),"")</f>
        <v/>
      </c>
      <c r="E12" s="3">
        <f t="shared" si="12"/>
        <v>43868</v>
      </c>
      <c r="F12" s="7" t="str">
        <f>IFERROR(INDEX('Jours fériés'!$B$5:$B$18,MATCH(Calendrier!E12,Fériés,0)),"")</f>
        <v/>
      </c>
      <c r="G12" s="3">
        <f t="shared" si="13"/>
        <v>43897</v>
      </c>
      <c r="H12" s="3" t="str">
        <f>IFERROR(INDEX('Jours fériés'!$B$5:$B$18,MATCH(Calendrier!G12,Fériés,0)),"")</f>
        <v/>
      </c>
      <c r="I12" s="3">
        <f t="shared" si="14"/>
        <v>43928</v>
      </c>
      <c r="J12" s="3" t="str">
        <f>IFERROR(INDEX('Jours fériés'!$B$5:$B$18,MATCH(Calendrier!I12,Fériés,0)),"")</f>
        <v/>
      </c>
      <c r="K12" s="3">
        <f t="shared" si="15"/>
        <v>43958</v>
      </c>
      <c r="L12" s="3" t="str">
        <f>IFERROR(INDEX('Jours fériés'!$B$5:$B$18,MATCH(Calendrier!K12,Fériés,0)),"")</f>
        <v/>
      </c>
      <c r="M12" s="3">
        <f t="shared" si="16"/>
        <v>43989</v>
      </c>
      <c r="N12" s="3" t="str">
        <f>IFERROR(INDEX('Jours fériés'!$B$5:$B$18,MATCH(Calendrier!M12,Fériés,0)),"")</f>
        <v/>
      </c>
      <c r="O12" s="3">
        <f t="shared" si="17"/>
        <v>44019</v>
      </c>
      <c r="P12" s="3" t="str">
        <f>IFERROR(INDEX('Jours fériés'!$B$5:$B$18,MATCH(Calendrier!O12,Fériés,0)),"")</f>
        <v/>
      </c>
      <c r="Q12" s="3">
        <f t="shared" si="18"/>
        <v>44050</v>
      </c>
      <c r="R12" s="3" t="str">
        <f>IFERROR(INDEX('Jours fériés'!$B$5:$B$18,MATCH(Calendrier!Q12,Fériés,0)),"")</f>
        <v/>
      </c>
      <c r="S12" s="3">
        <f t="shared" si="19"/>
        <v>44081</v>
      </c>
      <c r="T12" s="3" t="str">
        <f>IFERROR(INDEX('Jours fériés'!$B$5:$B$18,MATCH(Calendrier!S12,Fériés,0)),"")</f>
        <v/>
      </c>
      <c r="U12" s="3">
        <f t="shared" si="20"/>
        <v>44111</v>
      </c>
      <c r="V12" s="3" t="str">
        <f>IFERROR(INDEX('Jours fériés'!$B$5:$B$18,MATCH(Calendrier!U12,Fériés,0)),"")</f>
        <v/>
      </c>
      <c r="W12" s="3">
        <f t="shared" si="21"/>
        <v>44142</v>
      </c>
      <c r="X12" s="3" t="str">
        <f>IFERROR(INDEX('Jours fériés'!$B$5:$B$18,MATCH(Calendrier!W12,Fériés,0)),"")</f>
        <v/>
      </c>
      <c r="Y12" s="3">
        <f t="shared" si="22"/>
        <v>44172</v>
      </c>
      <c r="Z12" s="3" t="str">
        <f>IFERROR(INDEX('Jours fériés'!$B$5:$B$18,MATCH(Calendrier!Y12,Fériés,0)),"")</f>
        <v/>
      </c>
    </row>
    <row r="13" spans="2:26" x14ac:dyDescent="0.25">
      <c r="B13">
        <v>8</v>
      </c>
      <c r="C13" s="3">
        <f t="shared" si="11"/>
        <v>43838</v>
      </c>
      <c r="D13" s="7" t="str">
        <f>IFERROR(INDEX('Jours fériés'!$B$5:$B$18,MATCH(Calendrier!C13,Fériés,0)),"")</f>
        <v/>
      </c>
      <c r="E13" s="3">
        <f t="shared" si="12"/>
        <v>43869</v>
      </c>
      <c r="F13" s="7" t="str">
        <f>IFERROR(INDEX('Jours fériés'!$B$5:$B$18,MATCH(Calendrier!E13,Fériés,0)),"")</f>
        <v/>
      </c>
      <c r="G13" s="3">
        <f t="shared" si="13"/>
        <v>43898</v>
      </c>
      <c r="H13" s="3" t="str">
        <f>IFERROR(INDEX('Jours fériés'!$B$5:$B$18,MATCH(Calendrier!G13,Fériés,0)),"")</f>
        <v/>
      </c>
      <c r="I13" s="3">
        <f t="shared" si="14"/>
        <v>43929</v>
      </c>
      <c r="J13" s="3" t="str">
        <f>IFERROR(INDEX('Jours fériés'!$B$5:$B$18,MATCH(Calendrier!I13,Fériés,0)),"")</f>
        <v/>
      </c>
      <c r="K13" s="3">
        <f t="shared" si="15"/>
        <v>43959</v>
      </c>
      <c r="L13" s="3" t="str">
        <f>IFERROR(INDEX('Jours fériés'!$B$5:$B$18,MATCH(Calendrier!K13,Fériés,0)),"")</f>
        <v>Vict. 1945</v>
      </c>
      <c r="M13" s="3">
        <f t="shared" si="16"/>
        <v>43990</v>
      </c>
      <c r="N13" s="3" t="str">
        <f>IFERROR(INDEX('Jours fériés'!$B$5:$B$18,MATCH(Calendrier!M13,Fériés,0)),"")</f>
        <v/>
      </c>
      <c r="O13" s="3">
        <f t="shared" si="17"/>
        <v>44020</v>
      </c>
      <c r="P13" s="3" t="str">
        <f>IFERROR(INDEX('Jours fériés'!$B$5:$B$18,MATCH(Calendrier!O13,Fériés,0)),"")</f>
        <v/>
      </c>
      <c r="Q13" s="3">
        <f t="shared" si="18"/>
        <v>44051</v>
      </c>
      <c r="R13" s="3" t="str">
        <f>IFERROR(INDEX('Jours fériés'!$B$5:$B$18,MATCH(Calendrier!Q13,Fériés,0)),"")</f>
        <v/>
      </c>
      <c r="S13" s="3">
        <f t="shared" si="19"/>
        <v>44082</v>
      </c>
      <c r="T13" s="3" t="str">
        <f>IFERROR(INDEX('Jours fériés'!$B$5:$B$18,MATCH(Calendrier!S13,Fériés,0)),"")</f>
        <v/>
      </c>
      <c r="U13" s="3">
        <f t="shared" si="20"/>
        <v>44112</v>
      </c>
      <c r="V13" s="3" t="str">
        <f>IFERROR(INDEX('Jours fériés'!$B$5:$B$18,MATCH(Calendrier!U13,Fériés,0)),"")</f>
        <v/>
      </c>
      <c r="W13" s="3">
        <f t="shared" si="21"/>
        <v>44143</v>
      </c>
      <c r="X13" s="3" t="str">
        <f>IFERROR(INDEX('Jours fériés'!$B$5:$B$18,MATCH(Calendrier!W13,Fériés,0)),"")</f>
        <v/>
      </c>
      <c r="Y13" s="3">
        <f t="shared" si="22"/>
        <v>44173</v>
      </c>
      <c r="Z13" s="3" t="str">
        <f>IFERROR(INDEX('Jours fériés'!$B$5:$B$18,MATCH(Calendrier!Y13,Fériés,0)),"")</f>
        <v/>
      </c>
    </row>
    <row r="14" spans="2:26" x14ac:dyDescent="0.25">
      <c r="B14">
        <v>9</v>
      </c>
      <c r="C14" s="3">
        <f t="shared" si="11"/>
        <v>43839</v>
      </c>
      <c r="D14" s="7" t="str">
        <f>IFERROR(INDEX('Jours fériés'!$B$5:$B$18,MATCH(Calendrier!C14,Fériés,0)),"")</f>
        <v/>
      </c>
      <c r="E14" s="3">
        <f t="shared" si="12"/>
        <v>43870</v>
      </c>
      <c r="F14" s="7" t="str">
        <f>IFERROR(INDEX('Jours fériés'!$B$5:$B$18,MATCH(Calendrier!E14,Fériés,0)),"")</f>
        <v/>
      </c>
      <c r="G14" s="3">
        <f t="shared" si="13"/>
        <v>43899</v>
      </c>
      <c r="H14" s="3" t="str">
        <f>IFERROR(INDEX('Jours fériés'!$B$5:$B$18,MATCH(Calendrier!G14,Fériés,0)),"")</f>
        <v/>
      </c>
      <c r="I14" s="3">
        <f t="shared" si="14"/>
        <v>43930</v>
      </c>
      <c r="J14" s="3" t="str">
        <f>IFERROR(INDEX('Jours fériés'!$B$5:$B$18,MATCH(Calendrier!I14,Fériés,0)),"")</f>
        <v/>
      </c>
      <c r="K14" s="3">
        <f t="shared" si="15"/>
        <v>43960</v>
      </c>
      <c r="L14" s="3" t="str">
        <f>IFERROR(INDEX('Jours fériés'!$B$5:$B$18,MATCH(Calendrier!K14,Fériés,0)),"")</f>
        <v/>
      </c>
      <c r="M14" s="3">
        <f t="shared" si="16"/>
        <v>43991</v>
      </c>
      <c r="N14" s="3" t="str">
        <f>IFERROR(INDEX('Jours fériés'!$B$5:$B$18,MATCH(Calendrier!M14,Fériés,0)),"")</f>
        <v/>
      </c>
      <c r="O14" s="3">
        <f t="shared" si="17"/>
        <v>44021</v>
      </c>
      <c r="P14" s="3" t="str">
        <f>IFERROR(INDEX('Jours fériés'!$B$5:$B$18,MATCH(Calendrier!O14,Fériés,0)),"")</f>
        <v/>
      </c>
      <c r="Q14" s="3">
        <f t="shared" si="18"/>
        <v>44052</v>
      </c>
      <c r="R14" s="3" t="str">
        <f>IFERROR(INDEX('Jours fériés'!$B$5:$B$18,MATCH(Calendrier!Q14,Fériés,0)),"")</f>
        <v/>
      </c>
      <c r="S14" s="3">
        <f t="shared" si="19"/>
        <v>44083</v>
      </c>
      <c r="T14" s="3" t="str">
        <f>IFERROR(INDEX('Jours fériés'!$B$5:$B$18,MATCH(Calendrier!S14,Fériés,0)),"")</f>
        <v/>
      </c>
      <c r="U14" s="3">
        <f t="shared" si="20"/>
        <v>44113</v>
      </c>
      <c r="V14" s="3" t="str">
        <f>IFERROR(INDEX('Jours fériés'!$B$5:$B$18,MATCH(Calendrier!U14,Fériés,0)),"")</f>
        <v/>
      </c>
      <c r="W14" s="3">
        <f t="shared" si="21"/>
        <v>44144</v>
      </c>
      <c r="X14" s="3" t="str">
        <f>IFERROR(INDEX('Jours fériés'!$B$5:$B$18,MATCH(Calendrier!W14,Fériés,0)),"")</f>
        <v/>
      </c>
      <c r="Y14" s="3">
        <f t="shared" si="22"/>
        <v>44174</v>
      </c>
      <c r="Z14" s="3" t="str">
        <f>IFERROR(INDEX('Jours fériés'!$B$5:$B$18,MATCH(Calendrier!Y14,Fériés,0)),"")</f>
        <v/>
      </c>
    </row>
    <row r="15" spans="2:26" x14ac:dyDescent="0.25">
      <c r="B15">
        <v>10</v>
      </c>
      <c r="C15" s="3">
        <f t="shared" si="11"/>
        <v>43840</v>
      </c>
      <c r="D15" s="7" t="str">
        <f>IFERROR(INDEX('Jours fériés'!$B$5:$B$18,MATCH(Calendrier!C15,Fériés,0)),"")</f>
        <v/>
      </c>
      <c r="E15" s="3">
        <f t="shared" si="12"/>
        <v>43871</v>
      </c>
      <c r="F15" s="7" t="str">
        <f>IFERROR(INDEX('Jours fériés'!$B$5:$B$18,MATCH(Calendrier!E15,Fériés,0)),"")</f>
        <v/>
      </c>
      <c r="G15" s="3">
        <f t="shared" si="13"/>
        <v>43900</v>
      </c>
      <c r="H15" s="3" t="str">
        <f>IFERROR(INDEX('Jours fériés'!$B$5:$B$18,MATCH(Calendrier!G15,Fériés,0)),"")</f>
        <v/>
      </c>
      <c r="I15" s="3">
        <f t="shared" si="14"/>
        <v>43931</v>
      </c>
      <c r="J15" s="3" t="str">
        <f>IFERROR(INDEX('Jours fériés'!$B$5:$B$18,MATCH(Calendrier!I15,Fériés,0)),"")</f>
        <v/>
      </c>
      <c r="K15" s="3">
        <f t="shared" si="15"/>
        <v>43961</v>
      </c>
      <c r="L15" s="3" t="str">
        <f>IFERROR(INDEX('Jours fériés'!$B$5:$B$18,MATCH(Calendrier!K15,Fériés,0)),"")</f>
        <v/>
      </c>
      <c r="M15" s="3">
        <f t="shared" si="16"/>
        <v>43992</v>
      </c>
      <c r="N15" s="3" t="str">
        <f>IFERROR(INDEX('Jours fériés'!$B$5:$B$18,MATCH(Calendrier!M15,Fériés,0)),"")</f>
        <v/>
      </c>
      <c r="O15" s="3">
        <f t="shared" si="17"/>
        <v>44022</v>
      </c>
      <c r="P15" s="3" t="str">
        <f>IFERROR(INDEX('Jours fériés'!$B$5:$B$18,MATCH(Calendrier!O15,Fériés,0)),"")</f>
        <v/>
      </c>
      <c r="Q15" s="3">
        <f t="shared" si="18"/>
        <v>44053</v>
      </c>
      <c r="R15" s="3" t="str">
        <f>IFERROR(INDEX('Jours fériés'!$B$5:$B$18,MATCH(Calendrier!Q15,Fériés,0)),"")</f>
        <v/>
      </c>
      <c r="S15" s="3">
        <f t="shared" si="19"/>
        <v>44084</v>
      </c>
      <c r="T15" s="3" t="str">
        <f>IFERROR(INDEX('Jours fériés'!$B$5:$B$18,MATCH(Calendrier!S15,Fériés,0)),"")</f>
        <v/>
      </c>
      <c r="U15" s="3">
        <f t="shared" si="20"/>
        <v>44114</v>
      </c>
      <c r="V15" s="3" t="str">
        <f>IFERROR(INDEX('Jours fériés'!$B$5:$B$18,MATCH(Calendrier!U15,Fériés,0)),"")</f>
        <v/>
      </c>
      <c r="W15" s="3">
        <f t="shared" si="21"/>
        <v>44145</v>
      </c>
      <c r="X15" s="3" t="str">
        <f>IFERROR(INDEX('Jours fériés'!$B$5:$B$18,MATCH(Calendrier!W15,Fériés,0)),"")</f>
        <v/>
      </c>
      <c r="Y15" s="3">
        <f t="shared" si="22"/>
        <v>44175</v>
      </c>
      <c r="Z15" s="3" t="str">
        <f>IFERROR(INDEX('Jours fériés'!$B$5:$B$18,MATCH(Calendrier!Y15,Fériés,0)),"")</f>
        <v/>
      </c>
    </row>
    <row r="16" spans="2:26" x14ac:dyDescent="0.25">
      <c r="B16">
        <v>11</v>
      </c>
      <c r="C16" s="3">
        <f t="shared" si="11"/>
        <v>43841</v>
      </c>
      <c r="D16" s="7" t="str">
        <f>IFERROR(INDEX('Jours fériés'!$B$5:$B$18,MATCH(Calendrier!C16,Fériés,0)),"")</f>
        <v/>
      </c>
      <c r="E16" s="3">
        <f t="shared" si="12"/>
        <v>43872</v>
      </c>
      <c r="F16" s="7" t="str">
        <f>IFERROR(INDEX('Jours fériés'!$B$5:$B$18,MATCH(Calendrier!E16,Fériés,0)),"")</f>
        <v/>
      </c>
      <c r="G16" s="3">
        <f t="shared" si="13"/>
        <v>43901</v>
      </c>
      <c r="H16" s="3" t="str">
        <f>IFERROR(INDEX('Jours fériés'!$B$5:$B$18,MATCH(Calendrier!G16,Fériés,0)),"")</f>
        <v/>
      </c>
      <c r="I16" s="3">
        <f t="shared" si="14"/>
        <v>43932</v>
      </c>
      <c r="J16" s="3" t="str">
        <f>IFERROR(INDEX('Jours fériés'!$B$5:$B$18,MATCH(Calendrier!I16,Fériés,0)),"")</f>
        <v/>
      </c>
      <c r="K16" s="3">
        <f t="shared" si="15"/>
        <v>43962</v>
      </c>
      <c r="L16" s="3" t="str">
        <f>IFERROR(INDEX('Jours fériés'!$B$5:$B$18,MATCH(Calendrier!K16,Fériés,0)),"")</f>
        <v/>
      </c>
      <c r="M16" s="3">
        <f t="shared" si="16"/>
        <v>43993</v>
      </c>
      <c r="N16" s="3" t="str">
        <f>IFERROR(INDEX('Jours fériés'!$B$5:$B$18,MATCH(Calendrier!M16,Fériés,0)),"")</f>
        <v/>
      </c>
      <c r="O16" s="3">
        <f t="shared" si="17"/>
        <v>44023</v>
      </c>
      <c r="P16" s="3" t="str">
        <f>IFERROR(INDEX('Jours fériés'!$B$5:$B$18,MATCH(Calendrier!O16,Fériés,0)),"")</f>
        <v/>
      </c>
      <c r="Q16" s="3">
        <f t="shared" si="18"/>
        <v>44054</v>
      </c>
      <c r="R16" s="3" t="str">
        <f>IFERROR(INDEX('Jours fériés'!$B$5:$B$18,MATCH(Calendrier!Q16,Fériés,0)),"")</f>
        <v/>
      </c>
      <c r="S16" s="3">
        <f t="shared" si="19"/>
        <v>44085</v>
      </c>
      <c r="T16" s="3" t="str">
        <f>IFERROR(INDEX('Jours fériés'!$B$5:$B$18,MATCH(Calendrier!S16,Fériés,0)),"")</f>
        <v/>
      </c>
      <c r="U16" s="3">
        <f t="shared" si="20"/>
        <v>44115</v>
      </c>
      <c r="V16" s="3" t="str">
        <f>IFERROR(INDEX('Jours fériés'!$B$5:$B$18,MATCH(Calendrier!U16,Fériés,0)),"")</f>
        <v/>
      </c>
      <c r="W16" s="3">
        <f t="shared" si="21"/>
        <v>44146</v>
      </c>
      <c r="X16" s="3" t="str">
        <f>IFERROR(INDEX('Jours fériés'!$B$5:$B$18,MATCH(Calendrier!W16,Fériés,0)),"")</f>
        <v>Armistice</v>
      </c>
      <c r="Y16" s="3">
        <f t="shared" si="22"/>
        <v>44176</v>
      </c>
      <c r="Z16" s="3" t="str">
        <f>IFERROR(INDEX('Jours fériés'!$B$5:$B$18,MATCH(Calendrier!Y16,Fériés,0)),"")</f>
        <v/>
      </c>
    </row>
    <row r="17" spans="2:26" x14ac:dyDescent="0.25">
      <c r="B17">
        <v>12</v>
      </c>
      <c r="C17" s="3">
        <f t="shared" si="11"/>
        <v>43842</v>
      </c>
      <c r="D17" s="7" t="str">
        <f>IFERROR(INDEX('Jours fériés'!$B$5:$B$18,MATCH(Calendrier!C17,Fériés,0)),"")</f>
        <v/>
      </c>
      <c r="E17" s="3">
        <f t="shared" si="12"/>
        <v>43873</v>
      </c>
      <c r="F17" s="7" t="str">
        <f>IFERROR(INDEX('Jours fériés'!$B$5:$B$18,MATCH(Calendrier!E17,Fériés,0)),"")</f>
        <v/>
      </c>
      <c r="G17" s="3">
        <f t="shared" si="13"/>
        <v>43902</v>
      </c>
      <c r="H17" s="3" t="str">
        <f>IFERROR(INDEX('Jours fériés'!$B$5:$B$18,MATCH(Calendrier!G17,Fériés,0)),"")</f>
        <v/>
      </c>
      <c r="I17" s="3">
        <f t="shared" si="14"/>
        <v>43933</v>
      </c>
      <c r="J17" s="3" t="str">
        <f>IFERROR(INDEX('Jours fériés'!$B$5:$B$18,MATCH(Calendrier!I17,Fériés,0)),"")</f>
        <v>Pâques</v>
      </c>
      <c r="K17" s="3">
        <f t="shared" si="15"/>
        <v>43963</v>
      </c>
      <c r="L17" s="3" t="str">
        <f>IFERROR(INDEX('Jours fériés'!$B$5:$B$18,MATCH(Calendrier!K17,Fériés,0)),"")</f>
        <v/>
      </c>
      <c r="M17" s="3">
        <f t="shared" si="16"/>
        <v>43994</v>
      </c>
      <c r="N17" s="3" t="str">
        <f>IFERROR(INDEX('Jours fériés'!$B$5:$B$18,MATCH(Calendrier!M17,Fériés,0)),"")</f>
        <v/>
      </c>
      <c r="O17" s="3">
        <f t="shared" si="17"/>
        <v>44024</v>
      </c>
      <c r="P17" s="3" t="str">
        <f>IFERROR(INDEX('Jours fériés'!$B$5:$B$18,MATCH(Calendrier!O17,Fériés,0)),"")</f>
        <v/>
      </c>
      <c r="Q17" s="3">
        <f t="shared" si="18"/>
        <v>44055</v>
      </c>
      <c r="R17" s="3" t="str">
        <f>IFERROR(INDEX('Jours fériés'!$B$5:$B$18,MATCH(Calendrier!Q17,Fériés,0)),"")</f>
        <v/>
      </c>
      <c r="S17" s="3">
        <f t="shared" si="19"/>
        <v>44086</v>
      </c>
      <c r="T17" s="3" t="str">
        <f>IFERROR(INDEX('Jours fériés'!$B$5:$B$18,MATCH(Calendrier!S17,Fériés,0)),"")</f>
        <v/>
      </c>
      <c r="U17" s="3">
        <f t="shared" si="20"/>
        <v>44116</v>
      </c>
      <c r="V17" s="3" t="str">
        <f>IFERROR(INDEX('Jours fériés'!$B$5:$B$18,MATCH(Calendrier!U17,Fériés,0)),"")</f>
        <v/>
      </c>
      <c r="W17" s="3">
        <f t="shared" si="21"/>
        <v>44147</v>
      </c>
      <c r="X17" s="3" t="str">
        <f>IFERROR(INDEX('Jours fériés'!$B$5:$B$18,MATCH(Calendrier!W17,Fériés,0)),"")</f>
        <v/>
      </c>
      <c r="Y17" s="3">
        <f t="shared" si="22"/>
        <v>44177</v>
      </c>
      <c r="Z17" s="3" t="str">
        <f>IFERROR(INDEX('Jours fériés'!$B$5:$B$18,MATCH(Calendrier!Y17,Fériés,0)),"")</f>
        <v/>
      </c>
    </row>
    <row r="18" spans="2:26" x14ac:dyDescent="0.25">
      <c r="B18">
        <v>13</v>
      </c>
      <c r="C18" s="3">
        <f t="shared" si="11"/>
        <v>43843</v>
      </c>
      <c r="D18" s="7" t="str">
        <f>IFERROR(INDEX('Jours fériés'!$B$5:$B$18,MATCH(Calendrier!C18,Fériés,0)),"")</f>
        <v/>
      </c>
      <c r="E18" s="3">
        <f t="shared" si="12"/>
        <v>43874</v>
      </c>
      <c r="F18" s="7" t="str">
        <f>IFERROR(INDEX('Jours fériés'!$B$5:$B$18,MATCH(Calendrier!E18,Fériés,0)),"")</f>
        <v/>
      </c>
      <c r="G18" s="3">
        <f t="shared" si="13"/>
        <v>43903</v>
      </c>
      <c r="H18" s="3" t="str">
        <f>IFERROR(INDEX('Jours fériés'!$B$5:$B$18,MATCH(Calendrier!G18,Fériés,0)),"")</f>
        <v/>
      </c>
      <c r="I18" s="3">
        <f t="shared" si="14"/>
        <v>43934</v>
      </c>
      <c r="J18" s="3" t="str">
        <f>IFERROR(INDEX('Jours fériés'!$B$5:$B$18,MATCH(Calendrier!I18,Fériés,0)),"")</f>
        <v>L. Pâques</v>
      </c>
      <c r="K18" s="3">
        <f t="shared" si="15"/>
        <v>43964</v>
      </c>
      <c r="L18" s="3" t="str">
        <f>IFERROR(INDEX('Jours fériés'!$B$5:$B$18,MATCH(Calendrier!K18,Fériés,0)),"")</f>
        <v/>
      </c>
      <c r="M18" s="3">
        <f t="shared" si="16"/>
        <v>43995</v>
      </c>
      <c r="N18" s="3" t="str">
        <f>IFERROR(INDEX('Jours fériés'!$B$5:$B$18,MATCH(Calendrier!M18,Fériés,0)),"")</f>
        <v/>
      </c>
      <c r="O18" s="3">
        <f t="shared" si="17"/>
        <v>44025</v>
      </c>
      <c r="P18" s="3" t="str">
        <f>IFERROR(INDEX('Jours fériés'!$B$5:$B$18,MATCH(Calendrier!O18,Fériés,0)),"")</f>
        <v/>
      </c>
      <c r="Q18" s="3">
        <f t="shared" si="18"/>
        <v>44056</v>
      </c>
      <c r="R18" s="3" t="str">
        <f>IFERROR(INDEX('Jours fériés'!$B$5:$B$18,MATCH(Calendrier!Q18,Fériés,0)),"")</f>
        <v/>
      </c>
      <c r="S18" s="3">
        <f t="shared" si="19"/>
        <v>44087</v>
      </c>
      <c r="T18" s="3" t="str">
        <f>IFERROR(INDEX('Jours fériés'!$B$5:$B$18,MATCH(Calendrier!S18,Fériés,0)),"")</f>
        <v/>
      </c>
      <c r="U18" s="3">
        <f t="shared" si="20"/>
        <v>44117</v>
      </c>
      <c r="V18" s="3" t="str">
        <f>IFERROR(INDEX('Jours fériés'!$B$5:$B$18,MATCH(Calendrier!U18,Fériés,0)),"")</f>
        <v/>
      </c>
      <c r="W18" s="3">
        <f t="shared" si="21"/>
        <v>44148</v>
      </c>
      <c r="X18" s="3" t="str">
        <f>IFERROR(INDEX('Jours fériés'!$B$5:$B$18,MATCH(Calendrier!W18,Fériés,0)),"")</f>
        <v/>
      </c>
      <c r="Y18" s="3">
        <f t="shared" si="22"/>
        <v>44178</v>
      </c>
      <c r="Z18" s="3" t="str">
        <f>IFERROR(INDEX('Jours fériés'!$B$5:$B$18,MATCH(Calendrier!Y18,Fériés,0)),"")</f>
        <v/>
      </c>
    </row>
    <row r="19" spans="2:26" x14ac:dyDescent="0.25">
      <c r="B19">
        <v>14</v>
      </c>
      <c r="C19" s="3">
        <f t="shared" si="11"/>
        <v>43844</v>
      </c>
      <c r="D19" s="7" t="str">
        <f>IFERROR(INDEX('Jours fériés'!$B$5:$B$18,MATCH(Calendrier!C19,Fériés,0)),"")</f>
        <v/>
      </c>
      <c r="E19" s="3">
        <f t="shared" si="12"/>
        <v>43875</v>
      </c>
      <c r="F19" s="7" t="str">
        <f>IFERROR(INDEX('Jours fériés'!$B$5:$B$18,MATCH(Calendrier!E19,Fériés,0)),"")</f>
        <v/>
      </c>
      <c r="G19" s="3">
        <f t="shared" si="13"/>
        <v>43904</v>
      </c>
      <c r="H19" s="3" t="str">
        <f>IFERROR(INDEX('Jours fériés'!$B$5:$B$18,MATCH(Calendrier!G19,Fériés,0)),"")</f>
        <v/>
      </c>
      <c r="I19" s="3">
        <f t="shared" si="14"/>
        <v>43935</v>
      </c>
      <c r="J19" s="3" t="str">
        <f>IFERROR(INDEX('Jours fériés'!$B$5:$B$18,MATCH(Calendrier!I19,Fériés,0)),"")</f>
        <v/>
      </c>
      <c r="K19" s="3">
        <f t="shared" si="15"/>
        <v>43965</v>
      </c>
      <c r="L19" s="3" t="str">
        <f>IFERROR(INDEX('Jours fériés'!$B$5:$B$18,MATCH(Calendrier!K19,Fériés,0)),"")</f>
        <v/>
      </c>
      <c r="M19" s="3">
        <f t="shared" si="16"/>
        <v>43996</v>
      </c>
      <c r="N19" s="3" t="str">
        <f>IFERROR(INDEX('Jours fériés'!$B$5:$B$18,MATCH(Calendrier!M19,Fériés,0)),"")</f>
        <v/>
      </c>
      <c r="O19" s="3">
        <f t="shared" si="17"/>
        <v>44026</v>
      </c>
      <c r="P19" s="3" t="str">
        <f>IFERROR(INDEX('Jours fériés'!$B$5:$B$18,MATCH(Calendrier!O19,Fériés,0)),"")</f>
        <v>F. Nationale</v>
      </c>
      <c r="Q19" s="3">
        <f t="shared" si="18"/>
        <v>44057</v>
      </c>
      <c r="R19" s="3" t="str">
        <f>IFERROR(INDEX('Jours fériés'!$B$5:$B$18,MATCH(Calendrier!Q19,Fériés,0)),"")</f>
        <v/>
      </c>
      <c r="S19" s="3">
        <f t="shared" si="19"/>
        <v>44088</v>
      </c>
      <c r="T19" s="3" t="str">
        <f>IFERROR(INDEX('Jours fériés'!$B$5:$B$18,MATCH(Calendrier!S19,Fériés,0)),"")</f>
        <v/>
      </c>
      <c r="U19" s="3">
        <f t="shared" si="20"/>
        <v>44118</v>
      </c>
      <c r="V19" s="3" t="str">
        <f>IFERROR(INDEX('Jours fériés'!$B$5:$B$18,MATCH(Calendrier!U19,Fériés,0)),"")</f>
        <v/>
      </c>
      <c r="W19" s="3">
        <f t="shared" si="21"/>
        <v>44149</v>
      </c>
      <c r="X19" s="3" t="str">
        <f>IFERROR(INDEX('Jours fériés'!$B$5:$B$18,MATCH(Calendrier!W19,Fériés,0)),"")</f>
        <v/>
      </c>
      <c r="Y19" s="3">
        <f t="shared" si="22"/>
        <v>44179</v>
      </c>
      <c r="Z19" s="3" t="str">
        <f>IFERROR(INDEX('Jours fériés'!$B$5:$B$18,MATCH(Calendrier!Y19,Fériés,0)),"")</f>
        <v/>
      </c>
    </row>
    <row r="20" spans="2:26" x14ac:dyDescent="0.25">
      <c r="B20">
        <v>15</v>
      </c>
      <c r="C20" s="3">
        <f t="shared" si="11"/>
        <v>43845</v>
      </c>
      <c r="D20" s="7" t="str">
        <f>IFERROR(INDEX('Jours fériés'!$B$5:$B$18,MATCH(Calendrier!C20,Fériés,0)),"")</f>
        <v/>
      </c>
      <c r="E20" s="3">
        <f t="shared" si="12"/>
        <v>43876</v>
      </c>
      <c r="F20" s="7" t="str">
        <f>IFERROR(INDEX('Jours fériés'!$B$5:$B$18,MATCH(Calendrier!E20,Fériés,0)),"")</f>
        <v/>
      </c>
      <c r="G20" s="3">
        <f t="shared" si="13"/>
        <v>43905</v>
      </c>
      <c r="H20" s="3" t="str">
        <f>IFERROR(INDEX('Jours fériés'!$B$5:$B$18,MATCH(Calendrier!G20,Fériés,0)),"")</f>
        <v/>
      </c>
      <c r="I20" s="3">
        <f t="shared" si="14"/>
        <v>43936</v>
      </c>
      <c r="J20" s="3" t="str">
        <f>IFERROR(INDEX('Jours fériés'!$B$5:$B$18,MATCH(Calendrier!I20,Fériés,0)),"")</f>
        <v/>
      </c>
      <c r="K20" s="3">
        <f t="shared" si="15"/>
        <v>43966</v>
      </c>
      <c r="L20" s="3" t="str">
        <f>IFERROR(INDEX('Jours fériés'!$B$5:$B$18,MATCH(Calendrier!K20,Fériés,0)),"")</f>
        <v/>
      </c>
      <c r="M20" s="3">
        <f t="shared" si="16"/>
        <v>43997</v>
      </c>
      <c r="N20" s="3" t="str">
        <f>IFERROR(INDEX('Jours fériés'!$B$5:$B$18,MATCH(Calendrier!M20,Fériés,0)),"")</f>
        <v/>
      </c>
      <c r="O20" s="3">
        <f t="shared" si="17"/>
        <v>44027</v>
      </c>
      <c r="P20" s="3" t="str">
        <f>IFERROR(INDEX('Jours fériés'!$B$5:$B$18,MATCH(Calendrier!O20,Fériés,0)),"")</f>
        <v/>
      </c>
      <c r="Q20" s="3">
        <f t="shared" si="18"/>
        <v>44058</v>
      </c>
      <c r="R20" s="3" t="str">
        <f>IFERROR(INDEX('Jours fériés'!$B$5:$B$18,MATCH(Calendrier!Q20,Fériés,0)),"")</f>
        <v>Assomption</v>
      </c>
      <c r="S20" s="3">
        <f t="shared" si="19"/>
        <v>44089</v>
      </c>
      <c r="T20" s="3" t="str">
        <f>IFERROR(INDEX('Jours fériés'!$B$5:$B$18,MATCH(Calendrier!S20,Fériés,0)),"")</f>
        <v/>
      </c>
      <c r="U20" s="3">
        <f t="shared" si="20"/>
        <v>44119</v>
      </c>
      <c r="V20" s="3" t="str">
        <f>IFERROR(INDEX('Jours fériés'!$B$5:$B$18,MATCH(Calendrier!U20,Fériés,0)),"")</f>
        <v/>
      </c>
      <c r="W20" s="3">
        <f t="shared" si="21"/>
        <v>44150</v>
      </c>
      <c r="X20" s="3" t="str">
        <f>IFERROR(INDEX('Jours fériés'!$B$5:$B$18,MATCH(Calendrier!W20,Fériés,0)),"")</f>
        <v/>
      </c>
      <c r="Y20" s="3">
        <f t="shared" si="22"/>
        <v>44180</v>
      </c>
      <c r="Z20" s="3" t="str">
        <f>IFERROR(INDEX('Jours fériés'!$B$5:$B$18,MATCH(Calendrier!Y20,Fériés,0)),"")</f>
        <v/>
      </c>
    </row>
    <row r="21" spans="2:26" x14ac:dyDescent="0.25">
      <c r="B21">
        <v>16</v>
      </c>
      <c r="C21" s="3">
        <f t="shared" si="11"/>
        <v>43846</v>
      </c>
      <c r="D21" s="7" t="str">
        <f>IFERROR(INDEX('Jours fériés'!$B$5:$B$18,MATCH(Calendrier!C21,Fériés,0)),"")</f>
        <v/>
      </c>
      <c r="E21" s="3">
        <f t="shared" si="12"/>
        <v>43877</v>
      </c>
      <c r="F21" s="7" t="str">
        <f>IFERROR(INDEX('Jours fériés'!$B$5:$B$18,MATCH(Calendrier!E21,Fériés,0)),"")</f>
        <v/>
      </c>
      <c r="G21" s="3">
        <f t="shared" si="13"/>
        <v>43906</v>
      </c>
      <c r="H21" s="3" t="str">
        <f>IFERROR(INDEX('Jours fériés'!$B$5:$B$18,MATCH(Calendrier!G21,Fériés,0)),"")</f>
        <v/>
      </c>
      <c r="I21" s="3">
        <f t="shared" si="14"/>
        <v>43937</v>
      </c>
      <c r="J21" s="3" t="str">
        <f>IFERROR(INDEX('Jours fériés'!$B$5:$B$18,MATCH(Calendrier!I21,Fériés,0)),"")</f>
        <v/>
      </c>
      <c r="K21" s="3">
        <f t="shared" si="15"/>
        <v>43967</v>
      </c>
      <c r="L21" s="3" t="str">
        <f>IFERROR(INDEX('Jours fériés'!$B$5:$B$18,MATCH(Calendrier!K21,Fériés,0)),"")</f>
        <v/>
      </c>
      <c r="M21" s="3">
        <f t="shared" si="16"/>
        <v>43998</v>
      </c>
      <c r="N21" s="3" t="str">
        <f>IFERROR(INDEX('Jours fériés'!$B$5:$B$18,MATCH(Calendrier!M21,Fériés,0)),"")</f>
        <v/>
      </c>
      <c r="O21" s="3">
        <f t="shared" si="17"/>
        <v>44028</v>
      </c>
      <c r="P21" s="3" t="str">
        <f>IFERROR(INDEX('Jours fériés'!$B$5:$B$18,MATCH(Calendrier!O21,Fériés,0)),"")</f>
        <v/>
      </c>
      <c r="Q21" s="3">
        <f t="shared" si="18"/>
        <v>44059</v>
      </c>
      <c r="R21" s="3" t="str">
        <f>IFERROR(INDEX('Jours fériés'!$B$5:$B$18,MATCH(Calendrier!Q21,Fériés,0)),"")</f>
        <v/>
      </c>
      <c r="S21" s="3">
        <f t="shared" si="19"/>
        <v>44090</v>
      </c>
      <c r="T21" s="3" t="str">
        <f>IFERROR(INDEX('Jours fériés'!$B$5:$B$18,MATCH(Calendrier!S21,Fériés,0)),"")</f>
        <v/>
      </c>
      <c r="U21" s="3">
        <f t="shared" si="20"/>
        <v>44120</v>
      </c>
      <c r="V21" s="3" t="str">
        <f>IFERROR(INDEX('Jours fériés'!$B$5:$B$18,MATCH(Calendrier!U21,Fériés,0)),"")</f>
        <v/>
      </c>
      <c r="W21" s="3">
        <f t="shared" si="21"/>
        <v>44151</v>
      </c>
      <c r="X21" s="3" t="str">
        <f>IFERROR(INDEX('Jours fériés'!$B$5:$B$18,MATCH(Calendrier!W21,Fériés,0)),"")</f>
        <v/>
      </c>
      <c r="Y21" s="3">
        <f t="shared" si="22"/>
        <v>44181</v>
      </c>
      <c r="Z21" s="3" t="str">
        <f>IFERROR(INDEX('Jours fériés'!$B$5:$B$18,MATCH(Calendrier!Y21,Fériés,0)),"")</f>
        <v/>
      </c>
    </row>
    <row r="22" spans="2:26" x14ac:dyDescent="0.25">
      <c r="B22">
        <v>17</v>
      </c>
      <c r="C22" s="3">
        <f t="shared" si="11"/>
        <v>43847</v>
      </c>
      <c r="D22" s="7" t="str">
        <f>IFERROR(INDEX('Jours fériés'!$B$5:$B$18,MATCH(Calendrier!C22,Fériés,0)),"")</f>
        <v/>
      </c>
      <c r="E22" s="3">
        <f t="shared" si="12"/>
        <v>43878</v>
      </c>
      <c r="F22" s="7" t="str">
        <f>IFERROR(INDEX('Jours fériés'!$B$5:$B$18,MATCH(Calendrier!E22,Fériés,0)),"")</f>
        <v/>
      </c>
      <c r="G22" s="3">
        <f t="shared" si="13"/>
        <v>43907</v>
      </c>
      <c r="H22" s="3" t="str">
        <f>IFERROR(INDEX('Jours fériés'!$B$5:$B$18,MATCH(Calendrier!G22,Fériés,0)),"")</f>
        <v/>
      </c>
      <c r="I22" s="3">
        <f t="shared" si="14"/>
        <v>43938</v>
      </c>
      <c r="J22" s="3" t="str">
        <f>IFERROR(INDEX('Jours fériés'!$B$5:$B$18,MATCH(Calendrier!I22,Fériés,0)),"")</f>
        <v/>
      </c>
      <c r="K22" s="3">
        <f t="shared" si="15"/>
        <v>43968</v>
      </c>
      <c r="L22" s="3" t="str">
        <f>IFERROR(INDEX('Jours fériés'!$B$5:$B$18,MATCH(Calendrier!K22,Fériés,0)),"")</f>
        <v/>
      </c>
      <c r="M22" s="3">
        <f t="shared" si="16"/>
        <v>43999</v>
      </c>
      <c r="N22" s="3" t="str">
        <f>IFERROR(INDEX('Jours fériés'!$B$5:$B$18,MATCH(Calendrier!M22,Fériés,0)),"")</f>
        <v/>
      </c>
      <c r="O22" s="3">
        <f t="shared" si="17"/>
        <v>44029</v>
      </c>
      <c r="P22" s="3" t="str">
        <f>IFERROR(INDEX('Jours fériés'!$B$5:$B$18,MATCH(Calendrier!O22,Fériés,0)),"")</f>
        <v/>
      </c>
      <c r="Q22" s="3">
        <f t="shared" si="18"/>
        <v>44060</v>
      </c>
      <c r="R22" s="3" t="str">
        <f>IFERROR(INDEX('Jours fériés'!$B$5:$B$18,MATCH(Calendrier!Q22,Fériés,0)),"")</f>
        <v/>
      </c>
      <c r="S22" s="3">
        <f t="shared" si="19"/>
        <v>44091</v>
      </c>
      <c r="T22" s="3" t="str">
        <f>IFERROR(INDEX('Jours fériés'!$B$5:$B$18,MATCH(Calendrier!S22,Fériés,0)),"")</f>
        <v/>
      </c>
      <c r="U22" s="3">
        <f t="shared" si="20"/>
        <v>44121</v>
      </c>
      <c r="V22" s="3" t="str">
        <f>IFERROR(INDEX('Jours fériés'!$B$5:$B$18,MATCH(Calendrier!U22,Fériés,0)),"")</f>
        <v/>
      </c>
      <c r="W22" s="3">
        <f t="shared" si="21"/>
        <v>44152</v>
      </c>
      <c r="X22" s="3" t="str">
        <f>IFERROR(INDEX('Jours fériés'!$B$5:$B$18,MATCH(Calendrier!W22,Fériés,0)),"")</f>
        <v/>
      </c>
      <c r="Y22" s="3">
        <f t="shared" si="22"/>
        <v>44182</v>
      </c>
      <c r="Z22" s="3" t="str">
        <f>IFERROR(INDEX('Jours fériés'!$B$5:$B$18,MATCH(Calendrier!Y22,Fériés,0)),"")</f>
        <v/>
      </c>
    </row>
    <row r="23" spans="2:26" x14ac:dyDescent="0.25">
      <c r="B23">
        <v>18</v>
      </c>
      <c r="C23" s="3">
        <f t="shared" si="11"/>
        <v>43848</v>
      </c>
      <c r="D23" s="7" t="str">
        <f>IFERROR(INDEX('Jours fériés'!$B$5:$B$18,MATCH(Calendrier!C23,Fériés,0)),"")</f>
        <v/>
      </c>
      <c r="E23" s="3">
        <f t="shared" si="12"/>
        <v>43879</v>
      </c>
      <c r="F23" s="7" t="str">
        <f>IFERROR(INDEX('Jours fériés'!$B$5:$B$18,MATCH(Calendrier!E23,Fériés,0)),"")</f>
        <v/>
      </c>
      <c r="G23" s="3">
        <f t="shared" si="13"/>
        <v>43908</v>
      </c>
      <c r="H23" s="3" t="str">
        <f>IFERROR(INDEX('Jours fériés'!$B$5:$B$18,MATCH(Calendrier!G23,Fériés,0)),"")</f>
        <v/>
      </c>
      <c r="I23" s="3">
        <f t="shared" si="14"/>
        <v>43939</v>
      </c>
      <c r="J23" s="3" t="str">
        <f>IFERROR(INDEX('Jours fériés'!$B$5:$B$18,MATCH(Calendrier!I23,Fériés,0)),"")</f>
        <v/>
      </c>
      <c r="K23" s="3">
        <f t="shared" si="15"/>
        <v>43969</v>
      </c>
      <c r="L23" s="3" t="str">
        <f>IFERROR(INDEX('Jours fériés'!$B$5:$B$18,MATCH(Calendrier!K23,Fériés,0)),"")</f>
        <v/>
      </c>
      <c r="M23" s="3">
        <f t="shared" si="16"/>
        <v>44000</v>
      </c>
      <c r="N23" s="3" t="str">
        <f>IFERROR(INDEX('Jours fériés'!$B$5:$B$18,MATCH(Calendrier!M23,Fériés,0)),"")</f>
        <v/>
      </c>
      <c r="O23" s="3">
        <f t="shared" si="17"/>
        <v>44030</v>
      </c>
      <c r="P23" s="3" t="str">
        <f>IFERROR(INDEX('Jours fériés'!$B$5:$B$18,MATCH(Calendrier!O23,Fériés,0)),"")</f>
        <v/>
      </c>
      <c r="Q23" s="3">
        <f t="shared" si="18"/>
        <v>44061</v>
      </c>
      <c r="R23" s="3" t="str">
        <f>IFERROR(INDEX('Jours fériés'!$B$5:$B$18,MATCH(Calendrier!Q23,Fériés,0)),"")</f>
        <v/>
      </c>
      <c r="S23" s="3">
        <f t="shared" si="19"/>
        <v>44092</v>
      </c>
      <c r="T23" s="3" t="str">
        <f>IFERROR(INDEX('Jours fériés'!$B$5:$B$18,MATCH(Calendrier!S23,Fériés,0)),"")</f>
        <v/>
      </c>
      <c r="U23" s="3">
        <f t="shared" si="20"/>
        <v>44122</v>
      </c>
      <c r="V23" s="3" t="str">
        <f>IFERROR(INDEX('Jours fériés'!$B$5:$B$18,MATCH(Calendrier!U23,Fériés,0)),"")</f>
        <v/>
      </c>
      <c r="W23" s="3">
        <f t="shared" si="21"/>
        <v>44153</v>
      </c>
      <c r="X23" s="3" t="str">
        <f>IFERROR(INDEX('Jours fériés'!$B$5:$B$18,MATCH(Calendrier!W23,Fériés,0)),"")</f>
        <v/>
      </c>
      <c r="Y23" s="3">
        <f t="shared" si="22"/>
        <v>44183</v>
      </c>
      <c r="Z23" s="3" t="str">
        <f>IFERROR(INDEX('Jours fériés'!$B$5:$B$18,MATCH(Calendrier!Y23,Fériés,0)),"")</f>
        <v/>
      </c>
    </row>
    <row r="24" spans="2:26" x14ac:dyDescent="0.25">
      <c r="B24">
        <v>19</v>
      </c>
      <c r="C24" s="3">
        <f t="shared" si="11"/>
        <v>43849</v>
      </c>
      <c r="D24" s="7" t="str">
        <f>IFERROR(INDEX('Jours fériés'!$B$5:$B$18,MATCH(Calendrier!C24,Fériés,0)),"")</f>
        <v/>
      </c>
      <c r="E24" s="3">
        <f t="shared" si="12"/>
        <v>43880</v>
      </c>
      <c r="F24" s="7" t="str">
        <f>IFERROR(INDEX('Jours fériés'!$B$5:$B$18,MATCH(Calendrier!E24,Fériés,0)),"")</f>
        <v/>
      </c>
      <c r="G24" s="3">
        <f t="shared" si="13"/>
        <v>43909</v>
      </c>
      <c r="H24" s="3" t="str">
        <f>IFERROR(INDEX('Jours fériés'!$B$5:$B$18,MATCH(Calendrier!G24,Fériés,0)),"")</f>
        <v/>
      </c>
      <c r="I24" s="3">
        <f t="shared" si="14"/>
        <v>43940</v>
      </c>
      <c r="J24" s="3" t="str">
        <f>IFERROR(INDEX('Jours fériés'!$B$5:$B$18,MATCH(Calendrier!I24,Fériés,0)),"")</f>
        <v/>
      </c>
      <c r="K24" s="3">
        <f t="shared" si="15"/>
        <v>43970</v>
      </c>
      <c r="L24" s="3" t="str">
        <f>IFERROR(INDEX('Jours fériés'!$B$5:$B$18,MATCH(Calendrier!K24,Fériés,0)),"")</f>
        <v/>
      </c>
      <c r="M24" s="3">
        <f t="shared" si="16"/>
        <v>44001</v>
      </c>
      <c r="N24" s="3" t="str">
        <f>IFERROR(INDEX('Jours fériés'!$B$5:$B$18,MATCH(Calendrier!M24,Fériés,0)),"")</f>
        <v/>
      </c>
      <c r="O24" s="3">
        <f t="shared" si="17"/>
        <v>44031</v>
      </c>
      <c r="P24" s="3" t="str">
        <f>IFERROR(INDEX('Jours fériés'!$B$5:$B$18,MATCH(Calendrier!O24,Fériés,0)),"")</f>
        <v/>
      </c>
      <c r="Q24" s="3">
        <f t="shared" si="18"/>
        <v>44062</v>
      </c>
      <c r="R24" s="3" t="str">
        <f>IFERROR(INDEX('Jours fériés'!$B$5:$B$18,MATCH(Calendrier!Q24,Fériés,0)),"")</f>
        <v/>
      </c>
      <c r="S24" s="3">
        <f t="shared" si="19"/>
        <v>44093</v>
      </c>
      <c r="T24" s="3" t="str">
        <f>IFERROR(INDEX('Jours fériés'!$B$5:$B$18,MATCH(Calendrier!S24,Fériés,0)),"")</f>
        <v/>
      </c>
      <c r="U24" s="3">
        <f t="shared" si="20"/>
        <v>44123</v>
      </c>
      <c r="V24" s="3" t="str">
        <f>IFERROR(INDEX('Jours fériés'!$B$5:$B$18,MATCH(Calendrier!U24,Fériés,0)),"")</f>
        <v/>
      </c>
      <c r="W24" s="3">
        <f t="shared" si="21"/>
        <v>44154</v>
      </c>
      <c r="X24" s="3" t="str">
        <f>IFERROR(INDEX('Jours fériés'!$B$5:$B$18,MATCH(Calendrier!W24,Fériés,0)),"")</f>
        <v/>
      </c>
      <c r="Y24" s="3">
        <f t="shared" si="22"/>
        <v>44184</v>
      </c>
      <c r="Z24" s="3" t="str">
        <f>IFERROR(INDEX('Jours fériés'!$B$5:$B$18,MATCH(Calendrier!Y24,Fériés,0)),"")</f>
        <v/>
      </c>
    </row>
    <row r="25" spans="2:26" x14ac:dyDescent="0.25">
      <c r="B25">
        <v>20</v>
      </c>
      <c r="C25" s="3">
        <f t="shared" si="11"/>
        <v>43850</v>
      </c>
      <c r="D25" s="7" t="str">
        <f>IFERROR(INDEX('Jours fériés'!$B$5:$B$18,MATCH(Calendrier!C25,Fériés,0)),"")</f>
        <v/>
      </c>
      <c r="E25" s="3">
        <f t="shared" si="12"/>
        <v>43881</v>
      </c>
      <c r="F25" s="7" t="str">
        <f>IFERROR(INDEX('Jours fériés'!$B$5:$B$18,MATCH(Calendrier!E25,Fériés,0)),"")</f>
        <v/>
      </c>
      <c r="G25" s="3">
        <f t="shared" si="13"/>
        <v>43910</v>
      </c>
      <c r="H25" s="3" t="str">
        <f>IFERROR(INDEX('Jours fériés'!$B$5:$B$18,MATCH(Calendrier!G25,Fériés,0)),"")</f>
        <v/>
      </c>
      <c r="I25" s="3">
        <f t="shared" si="14"/>
        <v>43941</v>
      </c>
      <c r="J25" s="3" t="str">
        <f>IFERROR(INDEX('Jours fériés'!$B$5:$B$18,MATCH(Calendrier!I25,Fériés,0)),"")</f>
        <v/>
      </c>
      <c r="K25" s="3">
        <f t="shared" si="15"/>
        <v>43971</v>
      </c>
      <c r="L25" s="3" t="str">
        <f>IFERROR(INDEX('Jours fériés'!$B$5:$B$18,MATCH(Calendrier!K25,Fériés,0)),"")</f>
        <v/>
      </c>
      <c r="M25" s="3">
        <f t="shared" si="16"/>
        <v>44002</v>
      </c>
      <c r="N25" s="3" t="str">
        <f>IFERROR(INDEX('Jours fériés'!$B$5:$B$18,MATCH(Calendrier!M25,Fériés,0)),"")</f>
        <v/>
      </c>
      <c r="O25" s="3">
        <f t="shared" si="17"/>
        <v>44032</v>
      </c>
      <c r="P25" s="3" t="str">
        <f>IFERROR(INDEX('Jours fériés'!$B$5:$B$18,MATCH(Calendrier!O25,Fériés,0)),"")</f>
        <v/>
      </c>
      <c r="Q25" s="3">
        <f t="shared" si="18"/>
        <v>44063</v>
      </c>
      <c r="R25" s="3" t="str">
        <f>IFERROR(INDEX('Jours fériés'!$B$5:$B$18,MATCH(Calendrier!Q25,Fériés,0)),"")</f>
        <v/>
      </c>
      <c r="S25" s="3">
        <f t="shared" si="19"/>
        <v>44094</v>
      </c>
      <c r="T25" s="3" t="str">
        <f>IFERROR(INDEX('Jours fériés'!$B$5:$B$18,MATCH(Calendrier!S25,Fériés,0)),"")</f>
        <v/>
      </c>
      <c r="U25" s="3">
        <f t="shared" si="20"/>
        <v>44124</v>
      </c>
      <c r="V25" s="3" t="str">
        <f>IFERROR(INDEX('Jours fériés'!$B$5:$B$18,MATCH(Calendrier!U25,Fériés,0)),"")</f>
        <v/>
      </c>
      <c r="W25" s="3">
        <f t="shared" si="21"/>
        <v>44155</v>
      </c>
      <c r="X25" s="3" t="str">
        <f>IFERROR(INDEX('Jours fériés'!$B$5:$B$18,MATCH(Calendrier!W25,Fériés,0)),"")</f>
        <v/>
      </c>
      <c r="Y25" s="3">
        <f t="shared" si="22"/>
        <v>44185</v>
      </c>
      <c r="Z25" s="3" t="str">
        <f>IFERROR(INDEX('Jours fériés'!$B$5:$B$18,MATCH(Calendrier!Y25,Fériés,0)),"")</f>
        <v/>
      </c>
    </row>
    <row r="26" spans="2:26" x14ac:dyDescent="0.25">
      <c r="B26">
        <v>21</v>
      </c>
      <c r="C26" s="3">
        <f t="shared" si="11"/>
        <v>43851</v>
      </c>
      <c r="D26" s="7" t="str">
        <f>IFERROR(INDEX('Jours fériés'!$B$5:$B$18,MATCH(Calendrier!C26,Fériés,0)),"")</f>
        <v/>
      </c>
      <c r="E26" s="3">
        <f t="shared" si="12"/>
        <v>43882</v>
      </c>
      <c r="F26" s="7" t="str">
        <f>IFERROR(INDEX('Jours fériés'!$B$5:$B$18,MATCH(Calendrier!E26,Fériés,0)),"")</f>
        <v/>
      </c>
      <c r="G26" s="3">
        <f t="shared" si="13"/>
        <v>43911</v>
      </c>
      <c r="H26" s="3" t="str">
        <f>IFERROR(INDEX('Jours fériés'!$B$5:$B$18,MATCH(Calendrier!G26,Fériés,0)),"")</f>
        <v/>
      </c>
      <c r="I26" s="3">
        <f t="shared" si="14"/>
        <v>43942</v>
      </c>
      <c r="J26" s="3" t="str">
        <f>IFERROR(INDEX('Jours fériés'!$B$5:$B$18,MATCH(Calendrier!I26,Fériés,0)),"")</f>
        <v/>
      </c>
      <c r="K26" s="3">
        <f t="shared" si="15"/>
        <v>43972</v>
      </c>
      <c r="L26" s="3" t="str">
        <f>IFERROR(INDEX('Jours fériés'!$B$5:$B$18,MATCH(Calendrier!K26,Fériés,0)),"")</f>
        <v>Ascension</v>
      </c>
      <c r="M26" s="3">
        <f t="shared" si="16"/>
        <v>44003</v>
      </c>
      <c r="N26" s="3" t="str">
        <f>IFERROR(INDEX('Jours fériés'!$B$5:$B$18,MATCH(Calendrier!M26,Fériés,0)),"")</f>
        <v/>
      </c>
      <c r="O26" s="3">
        <f t="shared" si="17"/>
        <v>44033</v>
      </c>
      <c r="P26" s="3" t="str">
        <f>IFERROR(INDEX('Jours fériés'!$B$5:$B$18,MATCH(Calendrier!O26,Fériés,0)),"")</f>
        <v/>
      </c>
      <c r="Q26" s="3">
        <f t="shared" si="18"/>
        <v>44064</v>
      </c>
      <c r="R26" s="3" t="str">
        <f>IFERROR(INDEX('Jours fériés'!$B$5:$B$18,MATCH(Calendrier!Q26,Fériés,0)),"")</f>
        <v/>
      </c>
      <c r="S26" s="3">
        <f t="shared" si="19"/>
        <v>44095</v>
      </c>
      <c r="T26" s="3" t="str">
        <f>IFERROR(INDEX('Jours fériés'!$B$5:$B$18,MATCH(Calendrier!S26,Fériés,0)),"")</f>
        <v/>
      </c>
      <c r="U26" s="3">
        <f t="shared" si="20"/>
        <v>44125</v>
      </c>
      <c r="V26" s="3" t="str">
        <f>IFERROR(INDEX('Jours fériés'!$B$5:$B$18,MATCH(Calendrier!U26,Fériés,0)),"")</f>
        <v/>
      </c>
      <c r="W26" s="3">
        <f t="shared" si="21"/>
        <v>44156</v>
      </c>
      <c r="X26" s="3" t="str">
        <f>IFERROR(INDEX('Jours fériés'!$B$5:$B$18,MATCH(Calendrier!W26,Fériés,0)),"")</f>
        <v/>
      </c>
      <c r="Y26" s="3">
        <f t="shared" si="22"/>
        <v>44186</v>
      </c>
      <c r="Z26" s="3" t="str">
        <f>IFERROR(INDEX('Jours fériés'!$B$5:$B$18,MATCH(Calendrier!Y26,Fériés,0)),"")</f>
        <v/>
      </c>
    </row>
    <row r="27" spans="2:26" x14ac:dyDescent="0.25">
      <c r="B27">
        <v>22</v>
      </c>
      <c r="C27" s="3">
        <f t="shared" si="11"/>
        <v>43852</v>
      </c>
      <c r="D27" s="7" t="str">
        <f>IFERROR(INDEX('Jours fériés'!$B$5:$B$18,MATCH(Calendrier!C27,Fériés,0)),"")</f>
        <v/>
      </c>
      <c r="E27" s="3">
        <f t="shared" si="12"/>
        <v>43883</v>
      </c>
      <c r="F27" s="7" t="str">
        <f>IFERROR(INDEX('Jours fériés'!$B$5:$B$18,MATCH(Calendrier!E27,Fériés,0)),"")</f>
        <v/>
      </c>
      <c r="G27" s="3">
        <f t="shared" si="13"/>
        <v>43912</v>
      </c>
      <c r="H27" s="3" t="str">
        <f>IFERROR(INDEX('Jours fériés'!$B$5:$B$18,MATCH(Calendrier!G27,Fériés,0)),"")</f>
        <v/>
      </c>
      <c r="I27" s="3">
        <f t="shared" si="14"/>
        <v>43943</v>
      </c>
      <c r="J27" s="3" t="str">
        <f>IFERROR(INDEX('Jours fériés'!$B$5:$B$18,MATCH(Calendrier!I27,Fériés,0)),"")</f>
        <v/>
      </c>
      <c r="K27" s="3">
        <f t="shared" si="15"/>
        <v>43973</v>
      </c>
      <c r="L27" s="3" t="str">
        <f>IFERROR(INDEX('Jours fériés'!$B$5:$B$18,MATCH(Calendrier!K27,Fériés,0)),"")</f>
        <v/>
      </c>
      <c r="M27" s="3">
        <f t="shared" si="16"/>
        <v>44004</v>
      </c>
      <c r="N27" s="3" t="str">
        <f>IFERROR(INDEX('Jours fériés'!$B$5:$B$18,MATCH(Calendrier!M27,Fériés,0)),"")</f>
        <v/>
      </c>
      <c r="O27" s="3">
        <f t="shared" si="17"/>
        <v>44034</v>
      </c>
      <c r="P27" s="3" t="str">
        <f>IFERROR(INDEX('Jours fériés'!$B$5:$B$18,MATCH(Calendrier!O27,Fériés,0)),"")</f>
        <v/>
      </c>
      <c r="Q27" s="3">
        <f t="shared" si="18"/>
        <v>44065</v>
      </c>
      <c r="R27" s="3" t="str">
        <f>IFERROR(INDEX('Jours fériés'!$B$5:$B$18,MATCH(Calendrier!Q27,Fériés,0)),"")</f>
        <v/>
      </c>
      <c r="S27" s="3">
        <f t="shared" si="19"/>
        <v>44096</v>
      </c>
      <c r="T27" s="3" t="str">
        <f>IFERROR(INDEX('Jours fériés'!$B$5:$B$18,MATCH(Calendrier!S27,Fériés,0)),"")</f>
        <v/>
      </c>
      <c r="U27" s="3">
        <f t="shared" si="20"/>
        <v>44126</v>
      </c>
      <c r="V27" s="3" t="str">
        <f>IFERROR(INDEX('Jours fériés'!$B$5:$B$18,MATCH(Calendrier!U27,Fériés,0)),"")</f>
        <v/>
      </c>
      <c r="W27" s="3">
        <f t="shared" si="21"/>
        <v>44157</v>
      </c>
      <c r="X27" s="3" t="str">
        <f>IFERROR(INDEX('Jours fériés'!$B$5:$B$18,MATCH(Calendrier!W27,Fériés,0)),"")</f>
        <v/>
      </c>
      <c r="Y27" s="3">
        <f t="shared" si="22"/>
        <v>44187</v>
      </c>
      <c r="Z27" s="3" t="str">
        <f>IFERROR(INDEX('Jours fériés'!$B$5:$B$18,MATCH(Calendrier!Y27,Fériés,0)),"")</f>
        <v/>
      </c>
    </row>
    <row r="28" spans="2:26" x14ac:dyDescent="0.25">
      <c r="B28">
        <v>23</v>
      </c>
      <c r="C28" s="3">
        <f t="shared" si="11"/>
        <v>43853</v>
      </c>
      <c r="D28" s="7" t="str">
        <f>IFERROR(INDEX('Jours fériés'!$B$5:$B$18,MATCH(Calendrier!C28,Fériés,0)),"")</f>
        <v/>
      </c>
      <c r="E28" s="3">
        <f t="shared" si="12"/>
        <v>43884</v>
      </c>
      <c r="F28" s="7" t="str">
        <f>IFERROR(INDEX('Jours fériés'!$B$5:$B$18,MATCH(Calendrier!E28,Fériés,0)),"")</f>
        <v/>
      </c>
      <c r="G28" s="3">
        <f t="shared" si="13"/>
        <v>43913</v>
      </c>
      <c r="H28" s="3" t="str">
        <f>IFERROR(INDEX('Jours fériés'!$B$5:$B$18,MATCH(Calendrier!G28,Fériés,0)),"")</f>
        <v/>
      </c>
      <c r="I28" s="3">
        <f t="shared" si="14"/>
        <v>43944</v>
      </c>
      <c r="J28" s="3" t="str">
        <f>IFERROR(INDEX('Jours fériés'!$B$5:$B$18,MATCH(Calendrier!I28,Fériés,0)),"")</f>
        <v/>
      </c>
      <c r="K28" s="3">
        <f t="shared" si="15"/>
        <v>43974</v>
      </c>
      <c r="L28" s="3" t="str">
        <f>IFERROR(INDEX('Jours fériés'!$B$5:$B$18,MATCH(Calendrier!K28,Fériés,0)),"")</f>
        <v/>
      </c>
      <c r="M28" s="3">
        <f t="shared" si="16"/>
        <v>44005</v>
      </c>
      <c r="N28" s="3" t="str">
        <f>IFERROR(INDEX('Jours fériés'!$B$5:$B$18,MATCH(Calendrier!M28,Fériés,0)),"")</f>
        <v/>
      </c>
      <c r="O28" s="3">
        <f t="shared" si="17"/>
        <v>44035</v>
      </c>
      <c r="P28" s="3" t="str">
        <f>IFERROR(INDEX('Jours fériés'!$B$5:$B$18,MATCH(Calendrier!O28,Fériés,0)),"")</f>
        <v/>
      </c>
      <c r="Q28" s="3">
        <f t="shared" si="18"/>
        <v>44066</v>
      </c>
      <c r="R28" s="3" t="str">
        <f>IFERROR(INDEX('Jours fériés'!$B$5:$B$18,MATCH(Calendrier!Q28,Fériés,0)),"")</f>
        <v/>
      </c>
      <c r="S28" s="3">
        <f t="shared" si="19"/>
        <v>44097</v>
      </c>
      <c r="T28" s="3" t="str">
        <f>IFERROR(INDEX('Jours fériés'!$B$5:$B$18,MATCH(Calendrier!S28,Fériés,0)),"")</f>
        <v/>
      </c>
      <c r="U28" s="3">
        <f t="shared" si="20"/>
        <v>44127</v>
      </c>
      <c r="V28" s="3" t="str">
        <f>IFERROR(INDEX('Jours fériés'!$B$5:$B$18,MATCH(Calendrier!U28,Fériés,0)),"")</f>
        <v/>
      </c>
      <c r="W28" s="3">
        <f t="shared" si="21"/>
        <v>44158</v>
      </c>
      <c r="X28" s="3" t="str">
        <f>IFERROR(INDEX('Jours fériés'!$B$5:$B$18,MATCH(Calendrier!W28,Fériés,0)),"")</f>
        <v/>
      </c>
      <c r="Y28" s="3">
        <f t="shared" si="22"/>
        <v>44188</v>
      </c>
      <c r="Z28" s="3" t="str">
        <f>IFERROR(INDEX('Jours fériés'!$B$5:$B$18,MATCH(Calendrier!Y28,Fériés,0)),"")</f>
        <v/>
      </c>
    </row>
    <row r="29" spans="2:26" x14ac:dyDescent="0.25">
      <c r="B29">
        <v>24</v>
      </c>
      <c r="C29" s="3">
        <f t="shared" si="11"/>
        <v>43854</v>
      </c>
      <c r="D29" s="7" t="str">
        <f>IFERROR(INDEX('Jours fériés'!$B$5:$B$18,MATCH(Calendrier!C29,Fériés,0)),"")</f>
        <v/>
      </c>
      <c r="E29" s="3">
        <f t="shared" si="12"/>
        <v>43885</v>
      </c>
      <c r="F29" s="7" t="str">
        <f>IFERROR(INDEX('Jours fériés'!$B$5:$B$18,MATCH(Calendrier!E29,Fériés,0)),"")</f>
        <v/>
      </c>
      <c r="G29" s="3">
        <f t="shared" si="13"/>
        <v>43914</v>
      </c>
      <c r="H29" s="3" t="str">
        <f>IFERROR(INDEX('Jours fériés'!$B$5:$B$18,MATCH(Calendrier!G29,Fériés,0)),"")</f>
        <v/>
      </c>
      <c r="I29" s="3">
        <f t="shared" si="14"/>
        <v>43945</v>
      </c>
      <c r="J29" s="3" t="str">
        <f>IFERROR(INDEX('Jours fériés'!$B$5:$B$18,MATCH(Calendrier!I29,Fériés,0)),"")</f>
        <v/>
      </c>
      <c r="K29" s="3">
        <f t="shared" si="15"/>
        <v>43975</v>
      </c>
      <c r="L29" s="3" t="str">
        <f>IFERROR(INDEX('Jours fériés'!$B$5:$B$18,MATCH(Calendrier!K29,Fériés,0)),"")</f>
        <v/>
      </c>
      <c r="M29" s="3">
        <f t="shared" si="16"/>
        <v>44006</v>
      </c>
      <c r="N29" s="3" t="str">
        <f>IFERROR(INDEX('Jours fériés'!$B$5:$B$18,MATCH(Calendrier!M29,Fériés,0)),"")</f>
        <v/>
      </c>
      <c r="O29" s="3">
        <f t="shared" si="17"/>
        <v>44036</v>
      </c>
      <c r="P29" s="3" t="str">
        <f>IFERROR(INDEX('Jours fériés'!$B$5:$B$18,MATCH(Calendrier!O29,Fériés,0)),"")</f>
        <v/>
      </c>
      <c r="Q29" s="3">
        <f t="shared" si="18"/>
        <v>44067</v>
      </c>
      <c r="R29" s="3" t="str">
        <f>IFERROR(INDEX('Jours fériés'!$B$5:$B$18,MATCH(Calendrier!Q29,Fériés,0)),"")</f>
        <v/>
      </c>
      <c r="S29" s="3">
        <f t="shared" si="19"/>
        <v>44098</v>
      </c>
      <c r="T29" s="3" t="str">
        <f>IFERROR(INDEX('Jours fériés'!$B$5:$B$18,MATCH(Calendrier!S29,Fériés,0)),"")</f>
        <v/>
      </c>
      <c r="U29" s="3">
        <f t="shared" si="20"/>
        <v>44128</v>
      </c>
      <c r="V29" s="3" t="str">
        <f>IFERROR(INDEX('Jours fériés'!$B$5:$B$18,MATCH(Calendrier!U29,Fériés,0)),"")</f>
        <v/>
      </c>
      <c r="W29" s="3">
        <f t="shared" si="21"/>
        <v>44159</v>
      </c>
      <c r="X29" s="3" t="str">
        <f>IFERROR(INDEX('Jours fériés'!$B$5:$B$18,MATCH(Calendrier!W29,Fériés,0)),"")</f>
        <v/>
      </c>
      <c r="Y29" s="3">
        <f t="shared" si="22"/>
        <v>44189</v>
      </c>
      <c r="Z29" s="3" t="str">
        <f>IFERROR(INDEX('Jours fériés'!$B$5:$B$18,MATCH(Calendrier!Y29,Fériés,0)),"")</f>
        <v/>
      </c>
    </row>
    <row r="30" spans="2:26" x14ac:dyDescent="0.25">
      <c r="B30">
        <v>25</v>
      </c>
      <c r="C30" s="3">
        <f t="shared" si="11"/>
        <v>43855</v>
      </c>
      <c r="D30" s="7" t="str">
        <f>IFERROR(INDEX('Jours fériés'!$B$5:$B$18,MATCH(Calendrier!C30,Fériés,0)),"")</f>
        <v/>
      </c>
      <c r="E30" s="3">
        <f t="shared" si="12"/>
        <v>43886</v>
      </c>
      <c r="F30" s="7" t="str">
        <f>IFERROR(INDEX('Jours fériés'!$B$5:$B$18,MATCH(Calendrier!E30,Fériés,0)),"")</f>
        <v/>
      </c>
      <c r="G30" s="3">
        <f t="shared" si="13"/>
        <v>43915</v>
      </c>
      <c r="H30" s="3" t="str">
        <f>IFERROR(INDEX('Jours fériés'!$B$5:$B$18,MATCH(Calendrier!G30,Fériés,0)),"")</f>
        <v/>
      </c>
      <c r="I30" s="3">
        <f t="shared" si="14"/>
        <v>43946</v>
      </c>
      <c r="J30" s="3" t="str">
        <f>IFERROR(INDEX('Jours fériés'!$B$5:$B$18,MATCH(Calendrier!I30,Fériés,0)),"")</f>
        <v/>
      </c>
      <c r="K30" s="3">
        <f t="shared" si="15"/>
        <v>43976</v>
      </c>
      <c r="L30" s="3" t="str">
        <f>IFERROR(INDEX('Jours fériés'!$B$5:$B$18,MATCH(Calendrier!K30,Fériés,0)),"")</f>
        <v/>
      </c>
      <c r="M30" s="3">
        <f t="shared" si="16"/>
        <v>44007</v>
      </c>
      <c r="N30" s="3" t="str">
        <f>IFERROR(INDEX('Jours fériés'!$B$5:$B$18,MATCH(Calendrier!M30,Fériés,0)),"")</f>
        <v/>
      </c>
      <c r="O30" s="3">
        <f t="shared" si="17"/>
        <v>44037</v>
      </c>
      <c r="P30" s="3" t="str">
        <f>IFERROR(INDEX('Jours fériés'!$B$5:$B$18,MATCH(Calendrier!O30,Fériés,0)),"")</f>
        <v/>
      </c>
      <c r="Q30" s="3">
        <f t="shared" si="18"/>
        <v>44068</v>
      </c>
      <c r="R30" s="3" t="str">
        <f>IFERROR(INDEX('Jours fériés'!$B$5:$B$18,MATCH(Calendrier!Q30,Fériés,0)),"")</f>
        <v/>
      </c>
      <c r="S30" s="3">
        <f t="shared" si="19"/>
        <v>44099</v>
      </c>
      <c r="T30" s="3" t="str">
        <f>IFERROR(INDEX('Jours fériés'!$B$5:$B$18,MATCH(Calendrier!S30,Fériés,0)),"")</f>
        <v/>
      </c>
      <c r="U30" s="3">
        <f t="shared" si="20"/>
        <v>44129</v>
      </c>
      <c r="V30" s="3" t="str">
        <f>IFERROR(INDEX('Jours fériés'!$B$5:$B$18,MATCH(Calendrier!U30,Fériés,0)),"")</f>
        <v/>
      </c>
      <c r="W30" s="3">
        <f t="shared" si="21"/>
        <v>44160</v>
      </c>
      <c r="X30" s="3" t="str">
        <f>IFERROR(INDEX('Jours fériés'!$B$5:$B$18,MATCH(Calendrier!W30,Fériés,0)),"")</f>
        <v/>
      </c>
      <c r="Y30" s="3">
        <f t="shared" si="22"/>
        <v>44190</v>
      </c>
      <c r="Z30" s="3" t="str">
        <f>IFERROR(INDEX('Jours fériés'!$B$5:$B$18,MATCH(Calendrier!Y30,Fériés,0)),"")</f>
        <v>Noël</v>
      </c>
    </row>
    <row r="31" spans="2:26" x14ac:dyDescent="0.25">
      <c r="B31">
        <v>26</v>
      </c>
      <c r="C31" s="3">
        <f t="shared" si="11"/>
        <v>43856</v>
      </c>
      <c r="D31" s="7" t="str">
        <f>IFERROR(INDEX('Jours fériés'!$B$5:$B$18,MATCH(Calendrier!C31,Fériés,0)),"")</f>
        <v/>
      </c>
      <c r="E31" s="3">
        <f t="shared" si="12"/>
        <v>43887</v>
      </c>
      <c r="F31" s="7" t="str">
        <f>IFERROR(INDEX('Jours fériés'!$B$5:$B$18,MATCH(Calendrier!E31,Fériés,0)),"")</f>
        <v/>
      </c>
      <c r="G31" s="3">
        <f t="shared" si="13"/>
        <v>43916</v>
      </c>
      <c r="H31" s="3" t="str">
        <f>IFERROR(INDEX('Jours fériés'!$B$5:$B$18,MATCH(Calendrier!G31,Fériés,0)),"")</f>
        <v/>
      </c>
      <c r="I31" s="3">
        <f t="shared" si="14"/>
        <v>43947</v>
      </c>
      <c r="J31" s="3" t="str">
        <f>IFERROR(INDEX('Jours fériés'!$B$5:$B$18,MATCH(Calendrier!I31,Fériés,0)),"")</f>
        <v/>
      </c>
      <c r="K31" s="3">
        <f t="shared" si="15"/>
        <v>43977</v>
      </c>
      <c r="L31" s="3" t="str">
        <f>IFERROR(INDEX('Jours fériés'!$B$5:$B$18,MATCH(Calendrier!K31,Fériés,0)),"")</f>
        <v/>
      </c>
      <c r="M31" s="3">
        <f t="shared" si="16"/>
        <v>44008</v>
      </c>
      <c r="N31" s="3" t="str">
        <f>IFERROR(INDEX('Jours fériés'!$B$5:$B$18,MATCH(Calendrier!M31,Fériés,0)),"")</f>
        <v/>
      </c>
      <c r="O31" s="3">
        <f t="shared" si="17"/>
        <v>44038</v>
      </c>
      <c r="P31" s="3" t="str">
        <f>IFERROR(INDEX('Jours fériés'!$B$5:$B$18,MATCH(Calendrier!O31,Fériés,0)),"")</f>
        <v/>
      </c>
      <c r="Q31" s="3">
        <f t="shared" si="18"/>
        <v>44069</v>
      </c>
      <c r="R31" s="3" t="str">
        <f>IFERROR(INDEX('Jours fériés'!$B$5:$B$18,MATCH(Calendrier!Q31,Fériés,0)),"")</f>
        <v/>
      </c>
      <c r="S31" s="3">
        <f t="shared" si="19"/>
        <v>44100</v>
      </c>
      <c r="T31" s="3" t="str">
        <f>IFERROR(INDEX('Jours fériés'!$B$5:$B$18,MATCH(Calendrier!S31,Fériés,0)),"")</f>
        <v/>
      </c>
      <c r="U31" s="3">
        <f t="shared" si="20"/>
        <v>44130</v>
      </c>
      <c r="V31" s="3" t="str">
        <f>IFERROR(INDEX('Jours fériés'!$B$5:$B$18,MATCH(Calendrier!U31,Fériés,0)),"")</f>
        <v/>
      </c>
      <c r="W31" s="3">
        <f t="shared" si="21"/>
        <v>44161</v>
      </c>
      <c r="X31" s="3" t="str">
        <f>IFERROR(INDEX('Jours fériés'!$B$5:$B$18,MATCH(Calendrier!W31,Fériés,0)),"")</f>
        <v/>
      </c>
      <c r="Y31" s="3">
        <f t="shared" si="22"/>
        <v>44191</v>
      </c>
      <c r="Z31" s="3" t="str">
        <f>IFERROR(INDEX('Jours fériés'!$B$5:$B$18,MATCH(Calendrier!Y31,Fériés,0)),"")</f>
        <v/>
      </c>
    </row>
    <row r="32" spans="2:26" x14ac:dyDescent="0.25">
      <c r="B32">
        <v>27</v>
      </c>
      <c r="C32" s="3">
        <f t="shared" si="11"/>
        <v>43857</v>
      </c>
      <c r="D32" s="7" t="str">
        <f>IFERROR(INDEX('Jours fériés'!$B$5:$B$18,MATCH(Calendrier!C32,Fériés,0)),"")</f>
        <v/>
      </c>
      <c r="E32" s="3">
        <f t="shared" si="12"/>
        <v>43888</v>
      </c>
      <c r="F32" s="7" t="str">
        <f>IFERROR(INDEX('Jours fériés'!$B$5:$B$18,MATCH(Calendrier!E32,Fériés,0)),"")</f>
        <v/>
      </c>
      <c r="G32" s="3">
        <f t="shared" si="13"/>
        <v>43917</v>
      </c>
      <c r="H32" s="3" t="str">
        <f>IFERROR(INDEX('Jours fériés'!$B$5:$B$18,MATCH(Calendrier!G32,Fériés,0)),"")</f>
        <v/>
      </c>
      <c r="I32" s="3">
        <f t="shared" si="14"/>
        <v>43948</v>
      </c>
      <c r="J32" s="3" t="str">
        <f>IFERROR(INDEX('Jours fériés'!$B$5:$B$18,MATCH(Calendrier!I32,Fériés,0)),"")</f>
        <v/>
      </c>
      <c r="K32" s="3">
        <f t="shared" si="15"/>
        <v>43978</v>
      </c>
      <c r="L32" s="3" t="str">
        <f>IFERROR(INDEX('Jours fériés'!$B$5:$B$18,MATCH(Calendrier!K32,Fériés,0)),"")</f>
        <v/>
      </c>
      <c r="M32" s="3">
        <f t="shared" si="16"/>
        <v>44009</v>
      </c>
      <c r="N32" s="3" t="str">
        <f>IFERROR(INDEX('Jours fériés'!$B$5:$B$18,MATCH(Calendrier!M32,Fériés,0)),"")</f>
        <v/>
      </c>
      <c r="O32" s="3">
        <f t="shared" si="17"/>
        <v>44039</v>
      </c>
      <c r="P32" s="3" t="str">
        <f>IFERROR(INDEX('Jours fériés'!$B$5:$B$18,MATCH(Calendrier!O32,Fériés,0)),"")</f>
        <v/>
      </c>
      <c r="Q32" s="3">
        <f t="shared" si="18"/>
        <v>44070</v>
      </c>
      <c r="R32" s="3" t="str">
        <f>IFERROR(INDEX('Jours fériés'!$B$5:$B$18,MATCH(Calendrier!Q32,Fériés,0)),"")</f>
        <v/>
      </c>
      <c r="S32" s="3">
        <f t="shared" si="19"/>
        <v>44101</v>
      </c>
      <c r="T32" s="3" t="str">
        <f>IFERROR(INDEX('Jours fériés'!$B$5:$B$18,MATCH(Calendrier!S32,Fériés,0)),"")</f>
        <v/>
      </c>
      <c r="U32" s="3">
        <f t="shared" si="20"/>
        <v>44131</v>
      </c>
      <c r="V32" s="3" t="str">
        <f>IFERROR(INDEX('Jours fériés'!$B$5:$B$18,MATCH(Calendrier!U32,Fériés,0)),"")</f>
        <v/>
      </c>
      <c r="W32" s="3">
        <f t="shared" si="21"/>
        <v>44162</v>
      </c>
      <c r="X32" s="3" t="str">
        <f>IFERROR(INDEX('Jours fériés'!$B$5:$B$18,MATCH(Calendrier!W32,Fériés,0)),"")</f>
        <v/>
      </c>
      <c r="Y32" s="3">
        <f t="shared" si="22"/>
        <v>44192</v>
      </c>
      <c r="Z32" s="3" t="str">
        <f>IFERROR(INDEX('Jours fériés'!$B$5:$B$18,MATCH(Calendrier!Y32,Fériés,0)),"")</f>
        <v/>
      </c>
    </row>
    <row r="33" spans="2:26" x14ac:dyDescent="0.25">
      <c r="B33">
        <v>28</v>
      </c>
      <c r="C33" s="3">
        <f t="shared" si="11"/>
        <v>43858</v>
      </c>
      <c r="D33" s="7" t="str">
        <f>IFERROR(INDEX('Jours fériés'!$B$5:$B$18,MATCH(Calendrier!C33,Fériés,0)),"")</f>
        <v/>
      </c>
      <c r="E33" s="3">
        <f t="shared" si="12"/>
        <v>43889</v>
      </c>
      <c r="F33" s="7" t="str">
        <f>IFERROR(INDEX('Jours fériés'!$B$5:$B$18,MATCH(Calendrier!E33,Fériés,0)),"")</f>
        <v/>
      </c>
      <c r="G33" s="3">
        <f t="shared" si="13"/>
        <v>43918</v>
      </c>
      <c r="H33" s="3" t="str">
        <f>IFERROR(INDEX('Jours fériés'!$B$5:$B$18,MATCH(Calendrier!G33,Fériés,0)),"")</f>
        <v/>
      </c>
      <c r="I33" s="3">
        <f t="shared" si="14"/>
        <v>43949</v>
      </c>
      <c r="J33" s="3" t="str">
        <f>IFERROR(INDEX('Jours fériés'!$B$5:$B$18,MATCH(Calendrier!I33,Fériés,0)),"")</f>
        <v/>
      </c>
      <c r="K33" s="3">
        <f t="shared" si="15"/>
        <v>43979</v>
      </c>
      <c r="L33" s="3" t="str">
        <f>IFERROR(INDEX('Jours fériés'!$B$5:$B$18,MATCH(Calendrier!K33,Fériés,0)),"")</f>
        <v/>
      </c>
      <c r="M33" s="3">
        <f t="shared" si="16"/>
        <v>44010</v>
      </c>
      <c r="N33" s="3" t="str">
        <f>IFERROR(INDEX('Jours fériés'!$B$5:$B$18,MATCH(Calendrier!M33,Fériés,0)),"")</f>
        <v/>
      </c>
      <c r="O33" s="3">
        <f t="shared" si="17"/>
        <v>44040</v>
      </c>
      <c r="P33" s="3" t="str">
        <f>IFERROR(INDEX('Jours fériés'!$B$5:$B$18,MATCH(Calendrier!O33,Fériés,0)),"")</f>
        <v/>
      </c>
      <c r="Q33" s="3">
        <f t="shared" si="18"/>
        <v>44071</v>
      </c>
      <c r="R33" s="3" t="str">
        <f>IFERROR(INDEX('Jours fériés'!$B$5:$B$18,MATCH(Calendrier!Q33,Fériés,0)),"")</f>
        <v/>
      </c>
      <c r="S33" s="3">
        <f t="shared" si="19"/>
        <v>44102</v>
      </c>
      <c r="T33" s="3" t="str">
        <f>IFERROR(INDEX('Jours fériés'!$B$5:$B$18,MATCH(Calendrier!S33,Fériés,0)),"")</f>
        <v/>
      </c>
      <c r="U33" s="3">
        <f t="shared" si="20"/>
        <v>44132</v>
      </c>
      <c r="V33" s="3" t="str">
        <f>IFERROR(INDEX('Jours fériés'!$B$5:$B$18,MATCH(Calendrier!U33,Fériés,0)),"")</f>
        <v/>
      </c>
      <c r="W33" s="3">
        <f t="shared" si="21"/>
        <v>44163</v>
      </c>
      <c r="X33" s="3" t="str">
        <f>IFERROR(INDEX('Jours fériés'!$B$5:$B$18,MATCH(Calendrier!W33,Fériés,0)),"")</f>
        <v/>
      </c>
      <c r="Y33" s="3">
        <f t="shared" si="22"/>
        <v>44193</v>
      </c>
      <c r="Z33" s="3" t="str">
        <f>IFERROR(INDEX('Jours fériés'!$B$5:$B$18,MATCH(Calendrier!Y33,Fériés,0)),"")</f>
        <v/>
      </c>
    </row>
    <row r="34" spans="2:26" x14ac:dyDescent="0.25">
      <c r="B34">
        <v>29</v>
      </c>
      <c r="C34" s="3">
        <f t="shared" si="11"/>
        <v>43859</v>
      </c>
      <c r="D34" s="7" t="str">
        <f>IFERROR(INDEX('Jours fériés'!$B$5:$B$18,MATCH(Calendrier!C34,Fériés,0)),"")</f>
        <v/>
      </c>
      <c r="E34" s="3">
        <f t="shared" si="12"/>
        <v>43890</v>
      </c>
      <c r="F34" s="7" t="str">
        <f>IFERROR(INDEX('Jours fériés'!$B$5:$B$18,MATCH(Calendrier!E34,Fériés,0)),"")</f>
        <v/>
      </c>
      <c r="G34" s="3">
        <f t="shared" si="13"/>
        <v>43919</v>
      </c>
      <c r="H34" s="3" t="str">
        <f>IFERROR(INDEX('Jours fériés'!$B$5:$B$18,MATCH(Calendrier!G34,Fériés,0)),"")</f>
        <v/>
      </c>
      <c r="I34" s="3">
        <f t="shared" si="14"/>
        <v>43950</v>
      </c>
      <c r="J34" s="3" t="str">
        <f>IFERROR(INDEX('Jours fériés'!$B$5:$B$18,MATCH(Calendrier!I34,Fériés,0)),"")</f>
        <v/>
      </c>
      <c r="K34" s="3">
        <f t="shared" si="15"/>
        <v>43980</v>
      </c>
      <c r="L34" s="3" t="str">
        <f>IFERROR(INDEX('Jours fériés'!$B$5:$B$18,MATCH(Calendrier!K34,Fériés,0)),"")</f>
        <v/>
      </c>
      <c r="M34" s="3">
        <f t="shared" si="16"/>
        <v>44011</v>
      </c>
      <c r="N34" s="3" t="str">
        <f>IFERROR(INDEX('Jours fériés'!$B$5:$B$18,MATCH(Calendrier!M34,Fériés,0)),"")</f>
        <v/>
      </c>
      <c r="O34" s="3">
        <f t="shared" si="17"/>
        <v>44041</v>
      </c>
      <c r="P34" s="3" t="str">
        <f>IFERROR(INDEX('Jours fériés'!$B$5:$B$18,MATCH(Calendrier!O34,Fériés,0)),"")</f>
        <v/>
      </c>
      <c r="Q34" s="3">
        <f t="shared" si="18"/>
        <v>44072</v>
      </c>
      <c r="R34" s="3" t="str">
        <f>IFERROR(INDEX('Jours fériés'!$B$5:$B$18,MATCH(Calendrier!Q34,Fériés,0)),"")</f>
        <v/>
      </c>
      <c r="S34" s="3">
        <f t="shared" si="19"/>
        <v>44103</v>
      </c>
      <c r="T34" s="3" t="str">
        <f>IFERROR(INDEX('Jours fériés'!$B$5:$B$18,MATCH(Calendrier!S34,Fériés,0)),"")</f>
        <v/>
      </c>
      <c r="U34" s="3">
        <f t="shared" si="20"/>
        <v>44133</v>
      </c>
      <c r="V34" s="3" t="str">
        <f>IFERROR(INDEX('Jours fériés'!$B$5:$B$18,MATCH(Calendrier!U34,Fériés,0)),"")</f>
        <v/>
      </c>
      <c r="W34" s="3">
        <f t="shared" si="21"/>
        <v>44164</v>
      </c>
      <c r="X34" s="3" t="str">
        <f>IFERROR(INDEX('Jours fériés'!$B$5:$B$18,MATCH(Calendrier!W34,Fériés,0)),"")</f>
        <v/>
      </c>
      <c r="Y34" s="3">
        <f t="shared" si="22"/>
        <v>44194</v>
      </c>
      <c r="Z34" s="3" t="str">
        <f>IFERROR(INDEX('Jours fériés'!$B$5:$B$18,MATCH(Calendrier!Y34,Fériés,0)),"")</f>
        <v/>
      </c>
    </row>
    <row r="35" spans="2:26" x14ac:dyDescent="0.25">
      <c r="B35">
        <v>30</v>
      </c>
      <c r="C35" s="3">
        <f t="shared" si="11"/>
        <v>43860</v>
      </c>
      <c r="D35" s="7" t="str">
        <f>IFERROR(INDEX('Jours fériés'!$B$5:$B$18,MATCH(Calendrier!C35,Fériés,0)),"")</f>
        <v/>
      </c>
      <c r="E35" s="3" t="str">
        <f t="shared" si="12"/>
        <v/>
      </c>
      <c r="F35" s="7" t="str">
        <f>IFERROR(INDEX('Jours fériés'!$B$5:$B$18,MATCH(Calendrier!E35,Fériés,0)),"")</f>
        <v/>
      </c>
      <c r="G35" s="3">
        <f t="shared" si="13"/>
        <v>43920</v>
      </c>
      <c r="H35" s="3" t="str">
        <f>IFERROR(INDEX('Jours fériés'!$B$5:$B$18,MATCH(Calendrier!G35,Fériés,0)),"")</f>
        <v/>
      </c>
      <c r="I35" s="3">
        <f t="shared" si="14"/>
        <v>43951</v>
      </c>
      <c r="J35" s="3" t="str">
        <f>IFERROR(INDEX('Jours fériés'!$B$5:$B$18,MATCH(Calendrier!I35,Fériés,0)),"")</f>
        <v/>
      </c>
      <c r="K35" s="3">
        <f t="shared" si="15"/>
        <v>43981</v>
      </c>
      <c r="L35" s="3" t="str">
        <f>IFERROR(INDEX('Jours fériés'!$B$5:$B$18,MATCH(Calendrier!K35,Fériés,0)),"")</f>
        <v/>
      </c>
      <c r="M35" s="3">
        <f t="shared" si="16"/>
        <v>44012</v>
      </c>
      <c r="N35" s="3" t="str">
        <f>IFERROR(INDEX('Jours fériés'!$B$5:$B$18,MATCH(Calendrier!M35,Fériés,0)),"")</f>
        <v/>
      </c>
      <c r="O35" s="3">
        <f t="shared" si="17"/>
        <v>44042</v>
      </c>
      <c r="P35" s="3" t="str">
        <f>IFERROR(INDEX('Jours fériés'!$B$5:$B$18,MATCH(Calendrier!O35,Fériés,0)),"")</f>
        <v/>
      </c>
      <c r="Q35" s="3">
        <f t="shared" si="18"/>
        <v>44073</v>
      </c>
      <c r="R35" s="3" t="str">
        <f>IFERROR(INDEX('Jours fériés'!$B$5:$B$18,MATCH(Calendrier!Q35,Fériés,0)),"")</f>
        <v/>
      </c>
      <c r="S35" s="3">
        <f t="shared" si="19"/>
        <v>44104</v>
      </c>
      <c r="T35" s="3" t="str">
        <f>IFERROR(INDEX('Jours fériés'!$B$5:$B$18,MATCH(Calendrier!S35,Fériés,0)),"")</f>
        <v/>
      </c>
      <c r="U35" s="3">
        <f t="shared" si="20"/>
        <v>44134</v>
      </c>
      <c r="V35" s="3" t="str">
        <f>IFERROR(INDEX('Jours fériés'!$B$5:$B$18,MATCH(Calendrier!U35,Fériés,0)),"")</f>
        <v/>
      </c>
      <c r="W35" s="3">
        <f t="shared" si="21"/>
        <v>44165</v>
      </c>
      <c r="X35" s="3" t="str">
        <f>IFERROR(INDEX('Jours fériés'!$B$5:$B$18,MATCH(Calendrier!W35,Fériés,0)),"")</f>
        <v/>
      </c>
      <c r="Y35" s="3">
        <f t="shared" si="22"/>
        <v>44195</v>
      </c>
      <c r="Z35" s="3" t="str">
        <f>IFERROR(INDEX('Jours fériés'!$B$5:$B$18,MATCH(Calendrier!Y35,Fériés,0)),"")</f>
        <v/>
      </c>
    </row>
    <row r="36" spans="2:26" x14ac:dyDescent="0.25">
      <c r="B36">
        <v>31</v>
      </c>
      <c r="C36" s="3">
        <f t="shared" si="11"/>
        <v>43861</v>
      </c>
      <c r="D36" s="7" t="str">
        <f>IFERROR(INDEX('Jours fériés'!$B$5:$B$18,MATCH(Calendrier!C36,Fériés,0)),"")</f>
        <v/>
      </c>
      <c r="E36" s="3" t="str">
        <f t="shared" si="12"/>
        <v/>
      </c>
      <c r="F36" s="7" t="str">
        <f>IFERROR(INDEX('Jours fériés'!$B$5:$B$18,MATCH(Calendrier!E36,Fériés,0)),"")</f>
        <v/>
      </c>
      <c r="G36" s="3">
        <f t="shared" si="13"/>
        <v>43921</v>
      </c>
      <c r="H36" s="3" t="str">
        <f>IFERROR(INDEX('Jours fériés'!$B$5:$B$18,MATCH(Calendrier!G36,Fériés,0)),"")</f>
        <v/>
      </c>
      <c r="I36" s="3" t="str">
        <f t="shared" si="14"/>
        <v/>
      </c>
      <c r="J36" s="3" t="str">
        <f>IFERROR(INDEX('Jours fériés'!$B$5:$B$18,MATCH(Calendrier!I36,Fériés,0)),"")</f>
        <v/>
      </c>
      <c r="K36" s="3">
        <f t="shared" si="15"/>
        <v>43982</v>
      </c>
      <c r="L36" s="3" t="str">
        <f>IFERROR(INDEX('Jours fériés'!$B$5:$B$18,MATCH(Calendrier!K36,Fériés,0)),"")</f>
        <v>Pentecôte</v>
      </c>
      <c r="M36" s="3" t="str">
        <f t="shared" si="16"/>
        <v/>
      </c>
      <c r="N36" s="3" t="str">
        <f>IFERROR(INDEX('Jours fériés'!$B$5:$B$18,MATCH(Calendrier!M36,Fériés,0)),"")</f>
        <v/>
      </c>
      <c r="O36" s="3">
        <f t="shared" si="17"/>
        <v>44043</v>
      </c>
      <c r="P36" s="3" t="str">
        <f>IFERROR(INDEX('Jours fériés'!$B$5:$B$18,MATCH(Calendrier!O36,Fériés,0)),"")</f>
        <v/>
      </c>
      <c r="Q36" s="3">
        <f t="shared" si="18"/>
        <v>44074</v>
      </c>
      <c r="R36" s="3" t="str">
        <f>IFERROR(INDEX('Jours fériés'!$B$5:$B$18,MATCH(Calendrier!Q36,Fériés,0)),"")</f>
        <v/>
      </c>
      <c r="S36" s="3" t="str">
        <f t="shared" si="19"/>
        <v/>
      </c>
      <c r="T36" s="3" t="str">
        <f>IFERROR(INDEX('Jours fériés'!$B$5:$B$18,MATCH(Calendrier!S36,Fériés,0)),"")</f>
        <v/>
      </c>
      <c r="U36" s="3">
        <f t="shared" si="20"/>
        <v>44135</v>
      </c>
      <c r="V36" s="3" t="str">
        <f>IFERROR(INDEX('Jours fériés'!$B$5:$B$18,MATCH(Calendrier!U36,Fériés,0)),"")</f>
        <v/>
      </c>
      <c r="W36" s="3" t="str">
        <f t="shared" si="21"/>
        <v/>
      </c>
      <c r="X36" s="3" t="str">
        <f>IFERROR(INDEX('Jours fériés'!$B$5:$B$18,MATCH(Calendrier!W36,Fériés,0)),"")</f>
        <v/>
      </c>
      <c r="Y36" s="3">
        <f t="shared" si="22"/>
        <v>44196</v>
      </c>
      <c r="Z36" s="3" t="str">
        <f>IFERROR(INDEX('Jours fériés'!$B$5:$B$18,MATCH(Calendrier!Y36,Fériés,0)),"")</f>
        <v/>
      </c>
    </row>
  </sheetData>
  <mergeCells count="14">
    <mergeCell ref="I2:P2"/>
    <mergeCell ref="C5:D5"/>
    <mergeCell ref="E5:F5"/>
    <mergeCell ref="G5:H5"/>
    <mergeCell ref="K5:L5"/>
    <mergeCell ref="M5:N5"/>
    <mergeCell ref="O5:P5"/>
    <mergeCell ref="I5:J5"/>
    <mergeCell ref="C2:F2"/>
    <mergeCell ref="Q5:R5"/>
    <mergeCell ref="S5:T5"/>
    <mergeCell ref="U5:V5"/>
    <mergeCell ref="W5:X5"/>
    <mergeCell ref="Y5:Z5"/>
  </mergeCells>
  <conditionalFormatting sqref="I2">
    <cfRule type="expression" dxfId="279" priority="31">
      <formula>$C$2&lt;&gt;""</formula>
    </cfRule>
  </conditionalFormatting>
  <conditionalFormatting sqref="C5 E5 G5 I5 K5 M5 O5 Q5 S5 U5 W5 Y5 C6:Z36">
    <cfRule type="expression" dxfId="278" priority="30">
      <formula>$C$2&lt;&gt;""</formula>
    </cfRule>
  </conditionalFormatting>
  <conditionalFormatting sqref="C5 E5 G5 I5 K5 M5 O5 Q5 S5 U5 W5 Y5">
    <cfRule type="expression" dxfId="277" priority="28">
      <formula>$C$2&lt;&gt;""</formula>
    </cfRule>
  </conditionalFormatting>
  <conditionalFormatting sqref="C6:Z36">
    <cfRule type="expression" dxfId="276" priority="12" stopIfTrue="1">
      <formula>COUNTIF(Fériés,C6)=1</formula>
    </cfRule>
    <cfRule type="expression" dxfId="275" priority="16">
      <formula>WEEKDAY(OFFSET(C6,0,-1*(MOD(COLUMN(),2)=0)),2)&gt;5</formula>
    </cfRule>
    <cfRule type="cellIs" dxfId="274" priority="18" operator="equal">
      <formula>0</formula>
    </cfRule>
    <cfRule type="expression" dxfId="273" priority="20">
      <formula>OR(WEEKDAY(C6,2)=6,WEEKDAY(C6,2)=7)</formula>
    </cfRule>
  </conditionalFormatting>
  <conditionalFormatting sqref="C6:D36">
    <cfRule type="expression" dxfId="272" priority="32">
      <formula>$D6&lt;&gt;""</formula>
    </cfRule>
  </conditionalFormatting>
  <conditionalFormatting sqref="D6:D36">
    <cfRule type="expression" dxfId="271" priority="9">
      <formula>$D6&lt;&gt;""</formula>
    </cfRule>
  </conditionalFormatting>
  <conditionalFormatting sqref="H6:H36">
    <cfRule type="expression" dxfId="270" priority="8">
      <formula>$H6&lt;&gt;""</formula>
    </cfRule>
  </conditionalFormatting>
  <conditionalFormatting sqref="J6:J36">
    <cfRule type="expression" dxfId="269" priority="7">
      <formula>$J6&lt;&gt;""</formula>
    </cfRule>
  </conditionalFormatting>
  <conditionalFormatting sqref="L6:L36">
    <cfRule type="expression" dxfId="268" priority="6">
      <formula>$L6&lt;&gt;""</formula>
    </cfRule>
  </conditionalFormatting>
  <conditionalFormatting sqref="N6:N36">
    <cfRule type="expression" dxfId="267" priority="5">
      <formula>$N6&lt;&gt;""</formula>
    </cfRule>
  </conditionalFormatting>
  <conditionalFormatting sqref="P6:P36">
    <cfRule type="expression" dxfId="266" priority="4">
      <formula>$P6&lt;&gt;""</formula>
    </cfRule>
  </conditionalFormatting>
  <conditionalFormatting sqref="R6:R36">
    <cfRule type="expression" dxfId="265" priority="3">
      <formula>$R6&lt;&gt;""</formula>
    </cfRule>
  </conditionalFormatting>
  <conditionalFormatting sqref="X6:X36">
    <cfRule type="expression" dxfId="264" priority="2">
      <formula>$X6&lt;&gt;""</formula>
    </cfRule>
  </conditionalFormatting>
  <conditionalFormatting sqref="Z6:Z36">
    <cfRule type="expression" dxfId="263" priority="1">
      <formula>$Z6&lt;&gt;""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9"/>
  <sheetViews>
    <sheetView workbookViewId="0">
      <selection activeCell="C6" sqref="C6"/>
    </sheetView>
  </sheetViews>
  <sheetFormatPr baseColWidth="10" defaultRowHeight="15" x14ac:dyDescent="0.25"/>
  <cols>
    <col min="3" max="3" width="24.28515625" bestFit="1" customWidth="1"/>
  </cols>
  <sheetData>
    <row r="2" spans="2:3" ht="14.45" customHeight="1" x14ac:dyDescent="0.25">
      <c r="B2" s="20" t="s">
        <v>0</v>
      </c>
      <c r="C2" s="20"/>
    </row>
    <row r="3" spans="2:3" ht="14.45" customHeight="1" x14ac:dyDescent="0.25">
      <c r="B3" s="20"/>
      <c r="C3" s="20"/>
    </row>
    <row r="4" spans="2:3" ht="15.75" x14ac:dyDescent="0.25">
      <c r="B4" s="6" t="s">
        <v>28</v>
      </c>
      <c r="C4" s="10">
        <f>An</f>
        <v>2020</v>
      </c>
    </row>
    <row r="5" spans="2:3" x14ac:dyDescent="0.25">
      <c r="B5" s="11" t="s">
        <v>29</v>
      </c>
      <c r="C5" s="11">
        <f>DATE(An,1,1)</f>
        <v>43831</v>
      </c>
    </row>
    <row r="6" spans="2:3" ht="16.149999999999999" customHeight="1" x14ac:dyDescent="0.25">
      <c r="B6" s="11" t="s">
        <v>4</v>
      </c>
      <c r="C6" s="11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43933</v>
      </c>
    </row>
    <row r="7" spans="2:3" ht="16.149999999999999" customHeight="1" x14ac:dyDescent="0.25">
      <c r="B7" s="11" t="s">
        <v>30</v>
      </c>
      <c r="C7" s="11">
        <f>Paques+1</f>
        <v>43934</v>
      </c>
    </row>
    <row r="8" spans="2:3" x14ac:dyDescent="0.25">
      <c r="B8" s="11" t="s">
        <v>31</v>
      </c>
      <c r="C8" s="11">
        <f>DATE(An,5,1)</f>
        <v>43952</v>
      </c>
    </row>
    <row r="9" spans="2:3" x14ac:dyDescent="0.25">
      <c r="B9" s="11" t="s">
        <v>32</v>
      </c>
      <c r="C9" s="11">
        <f>DATE(An,5,8)</f>
        <v>43959</v>
      </c>
    </row>
    <row r="10" spans="2:3" x14ac:dyDescent="0.25">
      <c r="B10" s="11" t="s">
        <v>33</v>
      </c>
      <c r="C10" s="11">
        <f>Paques+39</f>
        <v>43972</v>
      </c>
    </row>
    <row r="11" spans="2:3" x14ac:dyDescent="0.25">
      <c r="B11" s="11" t="s">
        <v>34</v>
      </c>
      <c r="C11" s="11">
        <f>Paques+49</f>
        <v>43982</v>
      </c>
    </row>
    <row r="12" spans="2:3" x14ac:dyDescent="0.25">
      <c r="B12" s="11" t="s">
        <v>35</v>
      </c>
      <c r="C12" s="11">
        <f>Paques+50</f>
        <v>43983</v>
      </c>
    </row>
    <row r="13" spans="2:3" x14ac:dyDescent="0.25">
      <c r="B13" s="11" t="s">
        <v>36</v>
      </c>
      <c r="C13" s="11">
        <f>DATE(An,7,14)</f>
        <v>44026</v>
      </c>
    </row>
    <row r="14" spans="2:3" x14ac:dyDescent="0.25">
      <c r="B14" s="11" t="s">
        <v>1</v>
      </c>
      <c r="C14" s="11">
        <f>DATE(An,8,15)</f>
        <v>44058</v>
      </c>
    </row>
    <row r="15" spans="2:3" x14ac:dyDescent="0.25">
      <c r="B15" s="11" t="s">
        <v>37</v>
      </c>
      <c r="C15" s="11">
        <f>DATE(An,11,1)</f>
        <v>44136</v>
      </c>
    </row>
    <row r="16" spans="2:3" x14ac:dyDescent="0.25">
      <c r="B16" s="11" t="s">
        <v>2</v>
      </c>
      <c r="C16" s="11">
        <f>DATE(An,11,11)</f>
        <v>44146</v>
      </c>
    </row>
    <row r="17" spans="2:3" x14ac:dyDescent="0.25">
      <c r="B17" s="11" t="s">
        <v>38</v>
      </c>
      <c r="C17" s="11">
        <f>C6-7</f>
        <v>43926</v>
      </c>
    </row>
    <row r="18" spans="2:3" x14ac:dyDescent="0.25">
      <c r="B18" s="11" t="s">
        <v>3</v>
      </c>
      <c r="C18" s="11">
        <f>DATE(An,12,25)</f>
        <v>44190</v>
      </c>
    </row>
    <row r="19" spans="2:3" x14ac:dyDescent="0.25">
      <c r="B19" s="5"/>
      <c r="C19" s="5"/>
    </row>
  </sheetData>
  <mergeCells count="1">
    <mergeCell ref="B2:C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F14"/>
  <sheetViews>
    <sheetView workbookViewId="0">
      <selection activeCell="B6" sqref="B6"/>
    </sheetView>
  </sheetViews>
  <sheetFormatPr baseColWidth="10" defaultRowHeight="15" x14ac:dyDescent="0.25"/>
  <cols>
    <col min="2" max="2" width="28.5703125" customWidth="1"/>
    <col min="3" max="3" width="14.28515625" customWidth="1"/>
    <col min="4" max="4" width="15" customWidth="1"/>
    <col min="5" max="5" width="15.42578125" customWidth="1"/>
    <col min="6" max="6" width="17.5703125" customWidth="1"/>
  </cols>
  <sheetData>
    <row r="5" spans="2:6" ht="15.75" thickBot="1" x14ac:dyDescent="0.3"/>
    <row r="6" spans="2:6" ht="29.45" customHeight="1" x14ac:dyDescent="0.25">
      <c r="B6" s="21" t="s">
        <v>6</v>
      </c>
      <c r="C6" s="22" t="s">
        <v>10</v>
      </c>
      <c r="D6" s="22" t="s">
        <v>7</v>
      </c>
      <c r="E6" s="22" t="s">
        <v>8</v>
      </c>
      <c r="F6" s="23" t="s">
        <v>9</v>
      </c>
    </row>
    <row r="7" spans="2:6" x14ac:dyDescent="0.25">
      <c r="B7" s="24" t="s">
        <v>11</v>
      </c>
      <c r="C7" s="25" t="s">
        <v>18</v>
      </c>
      <c r="D7" s="26">
        <v>43895</v>
      </c>
      <c r="E7" s="26">
        <v>43900</v>
      </c>
      <c r="F7" s="27"/>
    </row>
    <row r="8" spans="2:6" x14ac:dyDescent="0.25">
      <c r="B8" s="28" t="s">
        <v>12</v>
      </c>
      <c r="C8" s="29" t="s">
        <v>15</v>
      </c>
      <c r="D8" s="30">
        <v>43862</v>
      </c>
      <c r="E8" s="30">
        <v>43873</v>
      </c>
      <c r="F8" s="31"/>
    </row>
    <row r="9" spans="2:6" x14ac:dyDescent="0.25">
      <c r="B9" s="32" t="s">
        <v>13</v>
      </c>
      <c r="C9" s="33" t="s">
        <v>15</v>
      </c>
      <c r="D9" s="34">
        <v>43956</v>
      </c>
      <c r="E9" s="34">
        <v>43961</v>
      </c>
      <c r="F9" s="35"/>
    </row>
    <row r="10" spans="2:6" x14ac:dyDescent="0.25">
      <c r="B10" s="36" t="s">
        <v>14</v>
      </c>
      <c r="C10" s="37" t="s">
        <v>15</v>
      </c>
      <c r="D10" s="38">
        <v>43983</v>
      </c>
      <c r="E10" s="38">
        <v>43997</v>
      </c>
      <c r="F10" s="39"/>
    </row>
    <row r="11" spans="2:6" x14ac:dyDescent="0.25">
      <c r="B11" s="40" t="s">
        <v>16</v>
      </c>
      <c r="C11" s="41" t="s">
        <v>15</v>
      </c>
      <c r="D11" s="42">
        <v>44024</v>
      </c>
      <c r="E11" s="42">
        <v>44041</v>
      </c>
      <c r="F11" s="43"/>
    </row>
    <row r="12" spans="2:6" x14ac:dyDescent="0.25">
      <c r="B12" s="44" t="s">
        <v>17</v>
      </c>
      <c r="C12" s="45" t="s">
        <v>15</v>
      </c>
      <c r="D12" s="46">
        <v>44075</v>
      </c>
      <c r="E12" s="46">
        <v>44077</v>
      </c>
      <c r="F12" s="47"/>
    </row>
    <row r="13" spans="2:6" x14ac:dyDescent="0.25">
      <c r="B13" s="48" t="s">
        <v>27</v>
      </c>
      <c r="C13" s="49" t="s">
        <v>15</v>
      </c>
      <c r="D13" s="50">
        <v>44079</v>
      </c>
      <c r="E13" s="50">
        <v>44089</v>
      </c>
      <c r="F13" s="51"/>
    </row>
    <row r="14" spans="2:6" ht="15.75" thickBot="1" x14ac:dyDescent="0.3">
      <c r="B14" s="52" t="s">
        <v>26</v>
      </c>
      <c r="C14" s="53" t="s">
        <v>15</v>
      </c>
      <c r="D14" s="54">
        <v>44137</v>
      </c>
      <c r="E14" s="54">
        <v>44150</v>
      </c>
      <c r="F14" s="5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  <col min="11" max="11" width="22.42578125" bestFit="1" customWidth="1"/>
  </cols>
  <sheetData>
    <row r="1" spans="1:10" ht="35.450000000000003" customHeight="1" x14ac:dyDescent="0.25">
      <c r="A1" s="56">
        <f>DATE(An,1,1)</f>
        <v>43831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0" ht="15" customHeight="1" x14ac:dyDescent="0.25">
      <c r="A2" s="62" t="s">
        <v>19</v>
      </c>
      <c r="B2" s="63" t="s">
        <v>20</v>
      </c>
      <c r="C2" s="63" t="s">
        <v>21</v>
      </c>
      <c r="D2" s="63" t="s">
        <v>22</v>
      </c>
      <c r="E2" s="63" t="s">
        <v>23</v>
      </c>
      <c r="F2" s="63" t="s">
        <v>24</v>
      </c>
      <c r="G2" s="64" t="s">
        <v>25</v>
      </c>
      <c r="I2" s="24" t="s">
        <v>11</v>
      </c>
      <c r="J2" s="27" t="s">
        <v>18</v>
      </c>
    </row>
    <row r="3" spans="1:10" ht="15" customHeight="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>
        <v>43831</v>
      </c>
      <c r="D3" s="63">
        <v>43832</v>
      </c>
      <c r="E3" s="63">
        <v>43833</v>
      </c>
      <c r="F3" s="63">
        <v>43834</v>
      </c>
      <c r="G3" s="64">
        <v>43835</v>
      </c>
      <c r="I3" s="28" t="s">
        <v>12</v>
      </c>
      <c r="J3" s="31" t="s">
        <v>15</v>
      </c>
    </row>
    <row r="4" spans="1:10" x14ac:dyDescent="0.25">
      <c r="A4" s="62">
        <v>43836</v>
      </c>
      <c r="B4" s="63">
        <v>43837</v>
      </c>
      <c r="C4" s="63">
        <v>43838</v>
      </c>
      <c r="D4" s="63">
        <v>43839</v>
      </c>
      <c r="E4" s="63">
        <v>43840</v>
      </c>
      <c r="F4" s="63">
        <v>43841</v>
      </c>
      <c r="G4" s="64">
        <v>43842</v>
      </c>
      <c r="I4" s="32" t="s">
        <v>13</v>
      </c>
      <c r="J4" s="35" t="s">
        <v>15</v>
      </c>
    </row>
    <row r="5" spans="1:10" x14ac:dyDescent="0.25">
      <c r="A5" s="62">
        <v>43843</v>
      </c>
      <c r="B5" s="63">
        <v>43844</v>
      </c>
      <c r="C5" s="63">
        <v>43845</v>
      </c>
      <c r="D5" s="63">
        <v>43846</v>
      </c>
      <c r="E5" s="63">
        <v>43847</v>
      </c>
      <c r="F5" s="63">
        <v>43848</v>
      </c>
      <c r="G5" s="64">
        <v>43849</v>
      </c>
      <c r="I5" s="36" t="s">
        <v>14</v>
      </c>
      <c r="J5" s="39" t="s">
        <v>15</v>
      </c>
    </row>
    <row r="6" spans="1:10" x14ac:dyDescent="0.25">
      <c r="A6" s="62">
        <v>43850</v>
      </c>
      <c r="B6" s="63">
        <v>43851</v>
      </c>
      <c r="C6" s="63">
        <v>43852</v>
      </c>
      <c r="D6" s="63">
        <v>43853</v>
      </c>
      <c r="E6" s="63">
        <v>43854</v>
      </c>
      <c r="F6" s="63">
        <v>43855</v>
      </c>
      <c r="G6" s="64">
        <v>43856</v>
      </c>
      <c r="I6" s="40" t="s">
        <v>16</v>
      </c>
      <c r="J6" s="43" t="s">
        <v>15</v>
      </c>
    </row>
    <row r="7" spans="1:10" x14ac:dyDescent="0.25">
      <c r="A7" s="62">
        <v>43857</v>
      </c>
      <c r="B7" s="63">
        <v>43858</v>
      </c>
      <c r="C7" s="63">
        <v>43859</v>
      </c>
      <c r="D7" s="63">
        <v>43860</v>
      </c>
      <c r="E7" s="63">
        <v>43861</v>
      </c>
      <c r="F7" s="63" t="str">
        <v/>
      </c>
      <c r="G7" s="64" t="str">
        <v/>
      </c>
      <c r="I7" s="44" t="s">
        <v>17</v>
      </c>
      <c r="J7" s="47" t="s">
        <v>15</v>
      </c>
    </row>
    <row r="8" spans="1:10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0" ht="15.75" thickBot="1" x14ac:dyDescent="0.3">
      <c r="I9" s="52" t="s">
        <v>26</v>
      </c>
      <c r="J9" s="55" t="s">
        <v>15</v>
      </c>
    </row>
    <row r="10" spans="1:10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29AF250C-2501-462D-B983-1CC270CB3768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" id="{5E0333B4-0005-4474-8B0F-8C0EF8D6FFF2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6" id="{4826D3EC-396F-4D3E-BE52-DFBE6C88906B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5" id="{E7545798-468D-4E9C-9B0D-D05D09C23FC6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4" id="{30DB9118-3D3C-4882-B43C-1313E988FB54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3" id="{77D59939-A6E6-4629-BAA7-FDA86BBE04A6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DD3C3962-92C3-4C0C-BCFA-C7661AB95E02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" id="{FD8413A8-76C0-432F-9709-D07B02EEB335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m:sqref>A3:G8</xm:sqref>
        </x14:conditionalFormatting>
        <x14:conditionalFormatting xmlns:xm="http://schemas.microsoft.com/office/excel/2006/main">
          <x14:cfRule type="expression" priority="7" id="{F3C3670F-131D-45BF-9BED-B36596757F9E}">
            <xm:f>AND(A2&gt;='Activités HSE'!$D$8,A2&lt;='Activités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C09A205C-83BE-4BA7-A5EC-E4FF452ED61F}">
            <xm:f>AND(A2&gt;='Activités HSE'!$D$7,A2&lt;='Activités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A2:G2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DATE(An,2,1)</f>
        <v>43862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 t="str">
        <v/>
      </c>
      <c r="D3" s="63" t="str">
        <v/>
      </c>
      <c r="E3" s="63" t="str">
        <v/>
      </c>
      <c r="F3" s="63">
        <v>43862</v>
      </c>
      <c r="G3" s="64">
        <v>43863</v>
      </c>
      <c r="I3" s="28" t="s">
        <v>12</v>
      </c>
      <c r="J3" s="31" t="s">
        <v>15</v>
      </c>
    </row>
    <row r="4" spans="1:11" x14ac:dyDescent="0.25">
      <c r="A4" s="62">
        <v>43864</v>
      </c>
      <c r="B4" s="63">
        <v>43865</v>
      </c>
      <c r="C4" s="63">
        <v>43866</v>
      </c>
      <c r="D4" s="63">
        <v>43867</v>
      </c>
      <c r="E4" s="63">
        <v>43868</v>
      </c>
      <c r="F4" s="63">
        <v>43869</v>
      </c>
      <c r="G4" s="64">
        <v>43870</v>
      </c>
      <c r="I4" s="32" t="s">
        <v>13</v>
      </c>
      <c r="J4" s="35" t="s">
        <v>15</v>
      </c>
    </row>
    <row r="5" spans="1:11" x14ac:dyDescent="0.25">
      <c r="A5" s="62">
        <v>43871</v>
      </c>
      <c r="B5" s="63">
        <v>43872</v>
      </c>
      <c r="C5" s="63">
        <v>43873</v>
      </c>
      <c r="D5" s="63">
        <v>43874</v>
      </c>
      <c r="E5" s="63">
        <v>43875</v>
      </c>
      <c r="F5" s="63">
        <v>43876</v>
      </c>
      <c r="G5" s="64">
        <v>43877</v>
      </c>
      <c r="I5" s="36" t="s">
        <v>14</v>
      </c>
      <c r="J5" s="39" t="s">
        <v>15</v>
      </c>
    </row>
    <row r="6" spans="1:11" x14ac:dyDescent="0.25">
      <c r="A6" s="62">
        <v>43878</v>
      </c>
      <c r="B6" s="63">
        <v>43879</v>
      </c>
      <c r="C6" s="63">
        <v>43880</v>
      </c>
      <c r="D6" s="63">
        <v>43881</v>
      </c>
      <c r="E6" s="63">
        <v>43882</v>
      </c>
      <c r="F6" s="63">
        <v>43883</v>
      </c>
      <c r="G6" s="64">
        <v>43884</v>
      </c>
      <c r="I6" s="40" t="s">
        <v>16</v>
      </c>
      <c r="J6" s="43" t="s">
        <v>15</v>
      </c>
    </row>
    <row r="7" spans="1:11" x14ac:dyDescent="0.25">
      <c r="A7" s="62">
        <v>43885</v>
      </c>
      <c r="B7" s="63">
        <v>43886</v>
      </c>
      <c r="C7" s="63">
        <v>43887</v>
      </c>
      <c r="D7" s="63">
        <v>43888</v>
      </c>
      <c r="E7" s="63">
        <v>43889</v>
      </c>
      <c r="F7" s="63">
        <v>43890</v>
      </c>
      <c r="G7" s="64" t="str">
        <v/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F2BA04A-F42E-48C8-89A8-1AAFCB5E7C5E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BF2820B2-9D0B-4AE6-B43A-3127AEE9AE8B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8ABDEBC7-2D4E-45D4-8B3A-55786A7178D6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006E2742-80B0-4BE9-A844-945D76A88EEB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C884DD6B-5C40-4A4E-A5AA-2D09DD640682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9F03B4E6-7EF9-449D-8EF2-112ADEAB5189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99653086-3C57-435F-AD79-B6EF931F86D5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87CD6C1F-4F3F-42AD-BF57-9DF5FDD90B33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DATE(An,3,1)</f>
        <v>43891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 t="str">
        <v/>
      </c>
      <c r="D3" s="63" t="str">
        <v/>
      </c>
      <c r="E3" s="63" t="str">
        <v/>
      </c>
      <c r="F3" s="63" t="str">
        <v/>
      </c>
      <c r="G3" s="64">
        <v>43891</v>
      </c>
      <c r="I3" s="28" t="s">
        <v>12</v>
      </c>
      <c r="J3" s="31" t="s">
        <v>15</v>
      </c>
    </row>
    <row r="4" spans="1:11" x14ac:dyDescent="0.25">
      <c r="A4" s="62">
        <v>43892</v>
      </c>
      <c r="B4" s="63">
        <v>43893</v>
      </c>
      <c r="C4" s="63">
        <v>43894</v>
      </c>
      <c r="D4" s="63">
        <v>43895</v>
      </c>
      <c r="E4" s="63">
        <v>43896</v>
      </c>
      <c r="F4" s="63">
        <v>43897</v>
      </c>
      <c r="G4" s="64">
        <v>43898</v>
      </c>
      <c r="I4" s="32" t="s">
        <v>13</v>
      </c>
      <c r="J4" s="35" t="s">
        <v>15</v>
      </c>
    </row>
    <row r="5" spans="1:11" x14ac:dyDescent="0.25">
      <c r="A5" s="62">
        <v>43899</v>
      </c>
      <c r="B5" s="63">
        <v>43900</v>
      </c>
      <c r="C5" s="63">
        <v>43901</v>
      </c>
      <c r="D5" s="63">
        <v>43902</v>
      </c>
      <c r="E5" s="63">
        <v>43903</v>
      </c>
      <c r="F5" s="63">
        <v>43904</v>
      </c>
      <c r="G5" s="64">
        <v>43905</v>
      </c>
      <c r="I5" s="36" t="s">
        <v>14</v>
      </c>
      <c r="J5" s="39" t="s">
        <v>15</v>
      </c>
    </row>
    <row r="6" spans="1:11" x14ac:dyDescent="0.25">
      <c r="A6" s="62">
        <v>43906</v>
      </c>
      <c r="B6" s="63">
        <v>43907</v>
      </c>
      <c r="C6" s="63">
        <v>43908</v>
      </c>
      <c r="D6" s="63">
        <v>43909</v>
      </c>
      <c r="E6" s="63">
        <v>43910</v>
      </c>
      <c r="F6" s="63">
        <v>43911</v>
      </c>
      <c r="G6" s="64">
        <v>43912</v>
      </c>
      <c r="I6" s="40" t="s">
        <v>16</v>
      </c>
      <c r="J6" s="43" t="s">
        <v>15</v>
      </c>
    </row>
    <row r="7" spans="1:11" x14ac:dyDescent="0.25">
      <c r="A7" s="62">
        <v>43913</v>
      </c>
      <c r="B7" s="63">
        <v>43914</v>
      </c>
      <c r="C7" s="63">
        <v>43915</v>
      </c>
      <c r="D7" s="63">
        <v>43916</v>
      </c>
      <c r="E7" s="63">
        <v>43917</v>
      </c>
      <c r="F7" s="63">
        <v>43918</v>
      </c>
      <c r="G7" s="64">
        <v>43919</v>
      </c>
      <c r="I7" s="44" t="s">
        <v>17</v>
      </c>
      <c r="J7" s="47" t="s">
        <v>15</v>
      </c>
    </row>
    <row r="8" spans="1:11" ht="15.75" thickBot="1" x14ac:dyDescent="0.3">
      <c r="A8" s="65">
        <v>43920</v>
      </c>
      <c r="B8" s="66">
        <v>43921</v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956A380-2B86-47F9-B9E7-0A5ACFAE68B9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3D16AA98-AF41-455A-BF6D-632FFE682E29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E06D3C7C-137D-4BDD-96FE-981C5369A5E9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F09CECBD-C65F-468B-96DC-33B382ADD922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DE50B9EF-3A6E-4422-819E-BAAF9BD2A44F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4F92B986-213E-42BD-BE67-76CE2A5A8A7F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34B60B0E-C207-4433-9C8A-6DD7C590DB39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79829430-9E11-4254-B963-3584AD2FC01D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DATE(An,4,1)</f>
        <v>43922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>
        <v>43922</v>
      </c>
      <c r="D3" s="63">
        <v>43923</v>
      </c>
      <c r="E3" s="63">
        <v>43924</v>
      </c>
      <c r="F3" s="63">
        <v>43925</v>
      </c>
      <c r="G3" s="64">
        <v>43926</v>
      </c>
      <c r="I3" s="28" t="s">
        <v>12</v>
      </c>
      <c r="J3" s="31" t="s">
        <v>15</v>
      </c>
    </row>
    <row r="4" spans="1:11" x14ac:dyDescent="0.25">
      <c r="A4" s="62">
        <v>43927</v>
      </c>
      <c r="B4" s="63">
        <v>43928</v>
      </c>
      <c r="C4" s="63">
        <v>43929</v>
      </c>
      <c r="D4" s="63">
        <v>43930</v>
      </c>
      <c r="E4" s="63">
        <v>43931</v>
      </c>
      <c r="F4" s="63">
        <v>43932</v>
      </c>
      <c r="G4" s="64">
        <v>43933</v>
      </c>
      <c r="I4" s="32" t="s">
        <v>13</v>
      </c>
      <c r="J4" s="35" t="s">
        <v>15</v>
      </c>
    </row>
    <row r="5" spans="1:11" x14ac:dyDescent="0.25">
      <c r="A5" s="62">
        <v>43934</v>
      </c>
      <c r="B5" s="63">
        <v>43935</v>
      </c>
      <c r="C5" s="63">
        <v>43936</v>
      </c>
      <c r="D5" s="63">
        <v>43937</v>
      </c>
      <c r="E5" s="63">
        <v>43938</v>
      </c>
      <c r="F5" s="63">
        <v>43939</v>
      </c>
      <c r="G5" s="64">
        <v>43940</v>
      </c>
      <c r="I5" s="36" t="s">
        <v>14</v>
      </c>
      <c r="J5" s="39" t="s">
        <v>15</v>
      </c>
    </row>
    <row r="6" spans="1:11" x14ac:dyDescent="0.25">
      <c r="A6" s="62">
        <v>43941</v>
      </c>
      <c r="B6" s="63">
        <v>43942</v>
      </c>
      <c r="C6" s="63">
        <v>43943</v>
      </c>
      <c r="D6" s="63">
        <v>43944</v>
      </c>
      <c r="E6" s="63">
        <v>43945</v>
      </c>
      <c r="F6" s="63">
        <v>43946</v>
      </c>
      <c r="G6" s="64">
        <v>43947</v>
      </c>
      <c r="I6" s="40" t="s">
        <v>16</v>
      </c>
      <c r="J6" s="43" t="s">
        <v>15</v>
      </c>
    </row>
    <row r="7" spans="1:11" x14ac:dyDescent="0.25">
      <c r="A7" s="62">
        <v>43948</v>
      </c>
      <c r="B7" s="63">
        <v>43949</v>
      </c>
      <c r="C7" s="63">
        <v>43950</v>
      </c>
      <c r="D7" s="63">
        <v>43951</v>
      </c>
      <c r="E7" s="63" t="str">
        <v/>
      </c>
      <c r="F7" s="63" t="str">
        <v/>
      </c>
      <c r="G7" s="64" t="str">
        <v/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93F3209-F50E-4370-BF08-3DDA0C2D4ADE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B1513DDA-3737-4A10-A8E3-ADC156B3D6D6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35747016-3DC6-4E81-B2BB-4CFE045FDC91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76C2C41D-F3CB-40F4-9F30-8A4CB7E70D0C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05815D67-8CA7-4479-BD8D-765564C5C379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44950492-5235-4374-B216-4213FC9E3306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81895A18-99FB-425A-898B-F6CB2ACB091E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49935491-0AAA-4701-8DC2-127637F2B02E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DATE(An,5,1)</f>
        <v>43952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 t="str">
        <v/>
      </c>
      <c r="D3" s="63" t="str">
        <v/>
      </c>
      <c r="E3" s="63">
        <v>43952</v>
      </c>
      <c r="F3" s="63">
        <v>43953</v>
      </c>
      <c r="G3" s="64">
        <v>43954</v>
      </c>
      <c r="I3" s="28" t="s">
        <v>12</v>
      </c>
      <c r="J3" s="31" t="s">
        <v>15</v>
      </c>
    </row>
    <row r="4" spans="1:11" x14ac:dyDescent="0.25">
      <c r="A4" s="62">
        <v>43955</v>
      </c>
      <c r="B4" s="63">
        <v>43956</v>
      </c>
      <c r="C4" s="63">
        <v>43957</v>
      </c>
      <c r="D4" s="63">
        <v>43958</v>
      </c>
      <c r="E4" s="63">
        <v>43959</v>
      </c>
      <c r="F4" s="63">
        <v>43960</v>
      </c>
      <c r="G4" s="64">
        <v>43961</v>
      </c>
      <c r="I4" s="32" t="s">
        <v>13</v>
      </c>
      <c r="J4" s="35" t="s">
        <v>15</v>
      </c>
    </row>
    <row r="5" spans="1:11" x14ac:dyDescent="0.25">
      <c r="A5" s="62">
        <v>43962</v>
      </c>
      <c r="B5" s="63">
        <v>43963</v>
      </c>
      <c r="C5" s="63">
        <v>43964</v>
      </c>
      <c r="D5" s="63">
        <v>43965</v>
      </c>
      <c r="E5" s="63">
        <v>43966</v>
      </c>
      <c r="F5" s="63">
        <v>43967</v>
      </c>
      <c r="G5" s="64">
        <v>43968</v>
      </c>
      <c r="I5" s="36" t="s">
        <v>14</v>
      </c>
      <c r="J5" s="39" t="s">
        <v>15</v>
      </c>
    </row>
    <row r="6" spans="1:11" x14ac:dyDescent="0.25">
      <c r="A6" s="62">
        <v>43969</v>
      </c>
      <c r="B6" s="63">
        <v>43970</v>
      </c>
      <c r="C6" s="63">
        <v>43971</v>
      </c>
      <c r="D6" s="63">
        <v>43972</v>
      </c>
      <c r="E6" s="63">
        <v>43973</v>
      </c>
      <c r="F6" s="63">
        <v>43974</v>
      </c>
      <c r="G6" s="64">
        <v>43975</v>
      </c>
      <c r="I6" s="40" t="s">
        <v>16</v>
      </c>
      <c r="J6" s="43" t="s">
        <v>15</v>
      </c>
    </row>
    <row r="7" spans="1:11" x14ac:dyDescent="0.25">
      <c r="A7" s="62">
        <v>43976</v>
      </c>
      <c r="B7" s="63">
        <v>43977</v>
      </c>
      <c r="C7" s="63">
        <v>43978</v>
      </c>
      <c r="D7" s="63">
        <v>43979</v>
      </c>
      <c r="E7" s="63">
        <v>43980</v>
      </c>
      <c r="F7" s="63">
        <v>43981</v>
      </c>
      <c r="G7" s="64">
        <v>43982</v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DBD1B92-9144-4CB5-9E31-E7C10E91E467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412DC386-F0C0-4BC0-B92D-1918DFC2D55E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A28ACD28-ADF1-4FEF-8E98-80706AF456AB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6010F583-563A-4F8F-8BB0-EBB582F5B297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205CD9A0-75B2-47FA-AC4D-E0E9E500532A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2976942F-7E5F-4ABB-A1EC-420EE2F2D0C5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3475ED6A-8D96-4875-AA22-269EEB019C0F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C91C86CA-6A79-4349-8987-F80DE0A8B0BA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DATE(An,6,1)</f>
        <v>43983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>43983</v>
      </c>
      <c r="B3" s="63">
        <v>43984</v>
      </c>
      <c r="C3" s="63">
        <v>43985</v>
      </c>
      <c r="D3" s="63">
        <v>43986</v>
      </c>
      <c r="E3" s="63">
        <v>43987</v>
      </c>
      <c r="F3" s="63">
        <v>43988</v>
      </c>
      <c r="G3" s="64">
        <v>43989</v>
      </c>
      <c r="I3" s="28" t="s">
        <v>12</v>
      </c>
      <c r="J3" s="31" t="s">
        <v>15</v>
      </c>
    </row>
    <row r="4" spans="1:11" x14ac:dyDescent="0.25">
      <c r="A4" s="62">
        <v>43990</v>
      </c>
      <c r="B4" s="63">
        <v>43991</v>
      </c>
      <c r="C4" s="63">
        <v>43992</v>
      </c>
      <c r="D4" s="63">
        <v>43993</v>
      </c>
      <c r="E4" s="63">
        <v>43994</v>
      </c>
      <c r="F4" s="63">
        <v>43995</v>
      </c>
      <c r="G4" s="64">
        <v>43996</v>
      </c>
      <c r="I4" s="32" t="s">
        <v>13</v>
      </c>
      <c r="J4" s="35" t="s">
        <v>15</v>
      </c>
    </row>
    <row r="5" spans="1:11" x14ac:dyDescent="0.25">
      <c r="A5" s="62">
        <v>43997</v>
      </c>
      <c r="B5" s="63">
        <v>43998</v>
      </c>
      <c r="C5" s="63">
        <v>43999</v>
      </c>
      <c r="D5" s="63">
        <v>44000</v>
      </c>
      <c r="E5" s="63">
        <v>44001</v>
      </c>
      <c r="F5" s="63">
        <v>44002</v>
      </c>
      <c r="G5" s="64">
        <v>44003</v>
      </c>
      <c r="I5" s="36" t="s">
        <v>14</v>
      </c>
      <c r="J5" s="39" t="s">
        <v>15</v>
      </c>
    </row>
    <row r="6" spans="1:11" x14ac:dyDescent="0.25">
      <c r="A6" s="62">
        <v>44004</v>
      </c>
      <c r="B6" s="63">
        <v>44005</v>
      </c>
      <c r="C6" s="63">
        <v>44006</v>
      </c>
      <c r="D6" s="63">
        <v>44007</v>
      </c>
      <c r="E6" s="63">
        <v>44008</v>
      </c>
      <c r="F6" s="63">
        <v>44009</v>
      </c>
      <c r="G6" s="64">
        <v>44010</v>
      </c>
      <c r="I6" s="40" t="s">
        <v>16</v>
      </c>
      <c r="J6" s="43" t="s">
        <v>15</v>
      </c>
    </row>
    <row r="7" spans="1:11" x14ac:dyDescent="0.25">
      <c r="A7" s="62">
        <v>44011</v>
      </c>
      <c r="B7" s="63">
        <v>44012</v>
      </c>
      <c r="C7" s="63" t="str">
        <v/>
      </c>
      <c r="D7" s="63" t="str">
        <v/>
      </c>
      <c r="E7" s="63" t="str">
        <v/>
      </c>
      <c r="F7" s="63" t="str">
        <v/>
      </c>
      <c r="G7" s="64" t="str">
        <v/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CCEA7B0-43C6-4CA1-A924-BB81DFB2C6A5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2638DD0B-8868-456B-8870-BB2276C86626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120FFD22-3754-48DF-8A15-4ECB03BA2B16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B9518D27-996F-439D-8537-EB9E718295C8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32974892-5199-4649-B2D5-32613245FE22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537CD021-F766-475C-A457-D866AAB0C0DF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91587179-A1DE-44BC-93D5-157A5699AD0B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78876F2A-E6D8-48E1-AFB8-995AA23A32CD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DATE(An,7,1)</f>
        <v>44013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>
        <v>44013</v>
      </c>
      <c r="D3" s="63">
        <v>44014</v>
      </c>
      <c r="E3" s="63">
        <v>44015</v>
      </c>
      <c r="F3" s="63">
        <v>44016</v>
      </c>
      <c r="G3" s="64">
        <v>44017</v>
      </c>
      <c r="I3" s="28" t="s">
        <v>12</v>
      </c>
      <c r="J3" s="31" t="s">
        <v>15</v>
      </c>
    </row>
    <row r="4" spans="1:11" x14ac:dyDescent="0.25">
      <c r="A4" s="62">
        <v>44018</v>
      </c>
      <c r="B4" s="63">
        <v>44019</v>
      </c>
      <c r="C4" s="63">
        <v>44020</v>
      </c>
      <c r="D4" s="63">
        <v>44021</v>
      </c>
      <c r="E4" s="63">
        <v>44022</v>
      </c>
      <c r="F4" s="63">
        <v>44023</v>
      </c>
      <c r="G4" s="64">
        <v>44024</v>
      </c>
      <c r="I4" s="32" t="s">
        <v>13</v>
      </c>
      <c r="J4" s="35" t="s">
        <v>15</v>
      </c>
    </row>
    <row r="5" spans="1:11" x14ac:dyDescent="0.25">
      <c r="A5" s="62">
        <v>44025</v>
      </c>
      <c r="B5" s="63">
        <v>44026</v>
      </c>
      <c r="C5" s="63">
        <v>44027</v>
      </c>
      <c r="D5" s="63">
        <v>44028</v>
      </c>
      <c r="E5" s="63">
        <v>44029</v>
      </c>
      <c r="F5" s="63">
        <v>44030</v>
      </c>
      <c r="G5" s="64">
        <v>44031</v>
      </c>
      <c r="I5" s="36" t="s">
        <v>14</v>
      </c>
      <c r="J5" s="39" t="s">
        <v>15</v>
      </c>
    </row>
    <row r="6" spans="1:11" x14ac:dyDescent="0.25">
      <c r="A6" s="62">
        <v>44032</v>
      </c>
      <c r="B6" s="63">
        <v>44033</v>
      </c>
      <c r="C6" s="63">
        <v>44034</v>
      </c>
      <c r="D6" s="63">
        <v>44035</v>
      </c>
      <c r="E6" s="63">
        <v>44036</v>
      </c>
      <c r="F6" s="63">
        <v>44037</v>
      </c>
      <c r="G6" s="64">
        <v>44038</v>
      </c>
      <c r="I6" s="40" t="s">
        <v>16</v>
      </c>
      <c r="J6" s="43" t="s">
        <v>15</v>
      </c>
    </row>
    <row r="7" spans="1:11" x14ac:dyDescent="0.25">
      <c r="A7" s="62">
        <v>44039</v>
      </c>
      <c r="B7" s="63">
        <v>44040</v>
      </c>
      <c r="C7" s="63">
        <v>44041</v>
      </c>
      <c r="D7" s="63">
        <v>44042</v>
      </c>
      <c r="E7" s="63">
        <v>44043</v>
      </c>
      <c r="F7" s="63" t="str">
        <v/>
      </c>
      <c r="G7" s="64" t="str">
        <v/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9B75BD9-72F7-4FCF-926C-E53D51C5E185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675CC876-95F4-4080-8A7D-22103363299F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2E40ED34-CD2B-4EA4-A6A2-10BB4E8CA1D9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C6A2A4FB-A8EB-4861-BB2E-8F89F3BDCC21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00D88362-A13B-4DB5-BD0A-80F667E619CB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E49AAB7E-074E-42FF-9878-B25329F94877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0F23D68E-E25D-4D46-AE80-607AD4B3E876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D5F7B130-B55A-4219-8A5B-590DB694151A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DATE(An,8,1)</f>
        <v>44044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 t="str">
        <v/>
      </c>
      <c r="D3" s="63" t="str">
        <v/>
      </c>
      <c r="E3" s="63" t="str">
        <v/>
      </c>
      <c r="F3" s="63">
        <v>44044</v>
      </c>
      <c r="G3" s="64">
        <v>44045</v>
      </c>
      <c r="I3" s="28" t="s">
        <v>12</v>
      </c>
      <c r="J3" s="31" t="s">
        <v>15</v>
      </c>
    </row>
    <row r="4" spans="1:11" x14ac:dyDescent="0.25">
      <c r="A4" s="62">
        <v>44046</v>
      </c>
      <c r="B4" s="63">
        <v>44047</v>
      </c>
      <c r="C4" s="63">
        <v>44048</v>
      </c>
      <c r="D4" s="63">
        <v>44049</v>
      </c>
      <c r="E4" s="63">
        <v>44050</v>
      </c>
      <c r="F4" s="63">
        <v>44051</v>
      </c>
      <c r="G4" s="64">
        <v>44052</v>
      </c>
      <c r="I4" s="32" t="s">
        <v>13</v>
      </c>
      <c r="J4" s="35" t="s">
        <v>15</v>
      </c>
    </row>
    <row r="5" spans="1:11" x14ac:dyDescent="0.25">
      <c r="A5" s="62">
        <v>44053</v>
      </c>
      <c r="B5" s="63">
        <v>44054</v>
      </c>
      <c r="C5" s="63">
        <v>44055</v>
      </c>
      <c r="D5" s="63">
        <v>44056</v>
      </c>
      <c r="E5" s="63">
        <v>44057</v>
      </c>
      <c r="F5" s="63">
        <v>44058</v>
      </c>
      <c r="G5" s="64">
        <v>44059</v>
      </c>
      <c r="I5" s="36" t="s">
        <v>14</v>
      </c>
      <c r="J5" s="39" t="s">
        <v>15</v>
      </c>
    </row>
    <row r="6" spans="1:11" x14ac:dyDescent="0.25">
      <c r="A6" s="62">
        <v>44060</v>
      </c>
      <c r="B6" s="63">
        <v>44061</v>
      </c>
      <c r="C6" s="63">
        <v>44062</v>
      </c>
      <c r="D6" s="63">
        <v>44063</v>
      </c>
      <c r="E6" s="63">
        <v>44064</v>
      </c>
      <c r="F6" s="63">
        <v>44065</v>
      </c>
      <c r="G6" s="64">
        <v>44066</v>
      </c>
      <c r="I6" s="40" t="s">
        <v>16</v>
      </c>
      <c r="J6" s="43" t="s">
        <v>15</v>
      </c>
    </row>
    <row r="7" spans="1:11" x14ac:dyDescent="0.25">
      <c r="A7" s="62">
        <v>44067</v>
      </c>
      <c r="B7" s="63">
        <v>44068</v>
      </c>
      <c r="C7" s="63">
        <v>44069</v>
      </c>
      <c r="D7" s="63">
        <v>44070</v>
      </c>
      <c r="E7" s="63">
        <v>44071</v>
      </c>
      <c r="F7" s="63">
        <v>44072</v>
      </c>
      <c r="G7" s="64">
        <v>44073</v>
      </c>
      <c r="I7" s="44" t="s">
        <v>17</v>
      </c>
      <c r="J7" s="47" t="s">
        <v>15</v>
      </c>
    </row>
    <row r="8" spans="1:11" ht="15.75" thickBot="1" x14ac:dyDescent="0.3">
      <c r="A8" s="65">
        <v>44074</v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C752097-365A-496A-895E-913082EFEA69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0D7EFCCD-7AB4-4CF5-AE3A-D3828D102A07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34121138-C7BF-468C-9030-CAF72D4D1043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AAEA573A-4F24-4FB3-A61D-B75E707FAB52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B7156A44-7429-4343-96FC-74C24317C156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F891D7DD-DF31-47D9-9B33-C2889BCD374A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7129B6C7-BB63-4513-BB4D-FFD6548C5893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B28559CD-8B25-4C81-95B4-4CDBDAEB1692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DATE(An,9,1)</f>
        <v>44075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>
        <v>44075</v>
      </c>
      <c r="C3" s="63">
        <v>44076</v>
      </c>
      <c r="D3" s="63">
        <v>44077</v>
      </c>
      <c r="E3" s="63">
        <v>44078</v>
      </c>
      <c r="F3" s="63">
        <v>44079</v>
      </c>
      <c r="G3" s="64">
        <v>44080</v>
      </c>
      <c r="I3" s="28" t="s">
        <v>12</v>
      </c>
      <c r="J3" s="31" t="s">
        <v>15</v>
      </c>
    </row>
    <row r="4" spans="1:11" x14ac:dyDescent="0.25">
      <c r="A4" s="62">
        <v>44081</v>
      </c>
      <c r="B4" s="63">
        <v>44082</v>
      </c>
      <c r="C4" s="63">
        <v>44083</v>
      </c>
      <c r="D4" s="63">
        <v>44084</v>
      </c>
      <c r="E4" s="63">
        <v>44085</v>
      </c>
      <c r="F4" s="63">
        <v>44086</v>
      </c>
      <c r="G4" s="64">
        <v>44087</v>
      </c>
      <c r="I4" s="32" t="s">
        <v>13</v>
      </c>
      <c r="J4" s="35" t="s">
        <v>15</v>
      </c>
    </row>
    <row r="5" spans="1:11" x14ac:dyDescent="0.25">
      <c r="A5" s="62">
        <v>44088</v>
      </c>
      <c r="B5" s="63">
        <v>44089</v>
      </c>
      <c r="C5" s="63">
        <v>44090</v>
      </c>
      <c r="D5" s="63">
        <v>44091</v>
      </c>
      <c r="E5" s="63">
        <v>44092</v>
      </c>
      <c r="F5" s="63">
        <v>44093</v>
      </c>
      <c r="G5" s="64">
        <v>44094</v>
      </c>
      <c r="I5" s="36" t="s">
        <v>14</v>
      </c>
      <c r="J5" s="39" t="s">
        <v>15</v>
      </c>
    </row>
    <row r="6" spans="1:11" x14ac:dyDescent="0.25">
      <c r="A6" s="62">
        <v>44095</v>
      </c>
      <c r="B6" s="63">
        <v>44096</v>
      </c>
      <c r="C6" s="63">
        <v>44097</v>
      </c>
      <c r="D6" s="63">
        <v>44098</v>
      </c>
      <c r="E6" s="63">
        <v>44099</v>
      </c>
      <c r="F6" s="63">
        <v>44100</v>
      </c>
      <c r="G6" s="64">
        <v>44101</v>
      </c>
      <c r="I6" s="40" t="s">
        <v>16</v>
      </c>
      <c r="J6" s="43" t="s">
        <v>15</v>
      </c>
    </row>
    <row r="7" spans="1:11" x14ac:dyDescent="0.25">
      <c r="A7" s="62">
        <v>44102</v>
      </c>
      <c r="B7" s="63">
        <v>44103</v>
      </c>
      <c r="C7" s="63">
        <v>44104</v>
      </c>
      <c r="D7" s="63" t="str">
        <v/>
      </c>
      <c r="E7" s="63" t="str">
        <v/>
      </c>
      <c r="F7" s="63" t="str">
        <v/>
      </c>
      <c r="G7" s="64" t="str">
        <v/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E132E0E-1C9A-4D90-BCE6-9749C671A9C1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DEB1DAFB-F7DB-44EB-AB6D-F183BD8D85C5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D3585C7F-C232-4B59-AA13-6189E0845835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AFD29604-CF7C-42A2-9D00-C367A9C96ACB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4A76A088-1356-48AE-A042-7E269D880777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EB6F6258-95C9-472A-A22E-733A9903DDE7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90A5B1E1-A8F0-4FA6-A4E2-687BF6F5ABCC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1E864E92-A0B0-4FD7-9DA8-37BEC1C9B76C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DATE(An,10,1)</f>
        <v>44105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 t="str">
        <v/>
      </c>
      <c r="D3" s="63">
        <v>44105</v>
      </c>
      <c r="E3" s="63">
        <v>44106</v>
      </c>
      <c r="F3" s="63">
        <v>44107</v>
      </c>
      <c r="G3" s="64">
        <v>44108</v>
      </c>
      <c r="I3" s="28" t="s">
        <v>12</v>
      </c>
      <c r="J3" s="31" t="s">
        <v>15</v>
      </c>
    </row>
    <row r="4" spans="1:11" x14ac:dyDescent="0.25">
      <c r="A4" s="62">
        <v>44109</v>
      </c>
      <c r="B4" s="63">
        <v>44110</v>
      </c>
      <c r="C4" s="63">
        <v>44111</v>
      </c>
      <c r="D4" s="63">
        <v>44112</v>
      </c>
      <c r="E4" s="63">
        <v>44113</v>
      </c>
      <c r="F4" s="63">
        <v>44114</v>
      </c>
      <c r="G4" s="64">
        <v>44115</v>
      </c>
      <c r="I4" s="32" t="s">
        <v>13</v>
      </c>
      <c r="J4" s="35" t="s">
        <v>15</v>
      </c>
    </row>
    <row r="5" spans="1:11" x14ac:dyDescent="0.25">
      <c r="A5" s="62">
        <v>44116</v>
      </c>
      <c r="B5" s="63">
        <v>44117</v>
      </c>
      <c r="C5" s="63">
        <v>44118</v>
      </c>
      <c r="D5" s="63">
        <v>44119</v>
      </c>
      <c r="E5" s="63">
        <v>44120</v>
      </c>
      <c r="F5" s="63">
        <v>44121</v>
      </c>
      <c r="G5" s="64">
        <v>44122</v>
      </c>
      <c r="I5" s="36" t="s">
        <v>14</v>
      </c>
      <c r="J5" s="39" t="s">
        <v>15</v>
      </c>
    </row>
    <row r="6" spans="1:11" x14ac:dyDescent="0.25">
      <c r="A6" s="62">
        <v>44123</v>
      </c>
      <c r="B6" s="63">
        <v>44124</v>
      </c>
      <c r="C6" s="63">
        <v>44125</v>
      </c>
      <c r="D6" s="63">
        <v>44126</v>
      </c>
      <c r="E6" s="63">
        <v>44127</v>
      </c>
      <c r="F6" s="63">
        <v>44128</v>
      </c>
      <c r="G6" s="64">
        <v>44129</v>
      </c>
      <c r="I6" s="40" t="s">
        <v>16</v>
      </c>
      <c r="J6" s="43" t="s">
        <v>15</v>
      </c>
    </row>
    <row r="7" spans="1:11" x14ac:dyDescent="0.25">
      <c r="A7" s="62">
        <v>44130</v>
      </c>
      <c r="B7" s="63">
        <v>44131</v>
      </c>
      <c r="C7" s="63">
        <v>44132</v>
      </c>
      <c r="D7" s="63">
        <v>44133</v>
      </c>
      <c r="E7" s="63">
        <v>44134</v>
      </c>
      <c r="F7" s="63">
        <v>44135</v>
      </c>
      <c r="G7" s="64" t="str">
        <v/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AE7553C-1A34-4C7E-8665-858AC9740E4A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33666EAE-7322-407F-B807-29553337BF74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536AF70A-463A-4927-87D8-8FEAD65F4630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BCB11A1C-C45A-48AC-91F2-3DCF62E66025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4A9B627E-A2CB-4922-B602-088ACA07E922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9B4D0470-ADF5-4E74-A98F-8821F51F2582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678FE901-49B9-494F-96CB-04BE8BF2F50C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6354BD8F-DCFF-4126-A62B-778A038F17E8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DATE(An,11,1)</f>
        <v>44136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 t="str">
        <v/>
      </c>
      <c r="C3" s="63" t="str">
        <v/>
      </c>
      <c r="D3" s="63" t="str">
        <v/>
      </c>
      <c r="E3" s="63" t="str">
        <v/>
      </c>
      <c r="F3" s="63" t="str">
        <v/>
      </c>
      <c r="G3" s="64">
        <v>44136</v>
      </c>
      <c r="I3" s="28" t="s">
        <v>12</v>
      </c>
      <c r="J3" s="31" t="s">
        <v>15</v>
      </c>
    </row>
    <row r="4" spans="1:11" x14ac:dyDescent="0.25">
      <c r="A4" s="62">
        <v>44137</v>
      </c>
      <c r="B4" s="63">
        <v>44138</v>
      </c>
      <c r="C4" s="63">
        <v>44139</v>
      </c>
      <c r="D4" s="63">
        <v>44140</v>
      </c>
      <c r="E4" s="63">
        <v>44141</v>
      </c>
      <c r="F4" s="63">
        <v>44142</v>
      </c>
      <c r="G4" s="64">
        <v>44143</v>
      </c>
      <c r="I4" s="32" t="s">
        <v>13</v>
      </c>
      <c r="J4" s="35" t="s">
        <v>15</v>
      </c>
    </row>
    <row r="5" spans="1:11" x14ac:dyDescent="0.25">
      <c r="A5" s="62">
        <v>44144</v>
      </c>
      <c r="B5" s="63">
        <v>44145</v>
      </c>
      <c r="C5" s="63">
        <v>44146</v>
      </c>
      <c r="D5" s="63">
        <v>44147</v>
      </c>
      <c r="E5" s="63">
        <v>44148</v>
      </c>
      <c r="F5" s="63">
        <v>44149</v>
      </c>
      <c r="G5" s="64">
        <v>44150</v>
      </c>
      <c r="I5" s="36" t="s">
        <v>14</v>
      </c>
      <c r="J5" s="39" t="s">
        <v>15</v>
      </c>
    </row>
    <row r="6" spans="1:11" x14ac:dyDescent="0.25">
      <c r="A6" s="62">
        <v>44151</v>
      </c>
      <c r="B6" s="63">
        <v>44152</v>
      </c>
      <c r="C6" s="63">
        <v>44153</v>
      </c>
      <c r="D6" s="63">
        <v>44154</v>
      </c>
      <c r="E6" s="63">
        <v>44155</v>
      </c>
      <c r="F6" s="63">
        <v>44156</v>
      </c>
      <c r="G6" s="64">
        <v>44157</v>
      </c>
      <c r="I6" s="40" t="s">
        <v>16</v>
      </c>
      <c r="J6" s="43" t="s">
        <v>15</v>
      </c>
    </row>
    <row r="7" spans="1:11" x14ac:dyDescent="0.25">
      <c r="A7" s="62">
        <v>44158</v>
      </c>
      <c r="B7" s="63">
        <v>44159</v>
      </c>
      <c r="C7" s="63">
        <v>44160</v>
      </c>
      <c r="D7" s="63">
        <v>44161</v>
      </c>
      <c r="E7" s="63">
        <v>44162</v>
      </c>
      <c r="F7" s="63">
        <v>44163</v>
      </c>
      <c r="G7" s="64">
        <v>44164</v>
      </c>
      <c r="I7" s="44" t="s">
        <v>17</v>
      </c>
      <c r="J7" s="47" t="s">
        <v>15</v>
      </c>
    </row>
    <row r="8" spans="1:11" ht="15.75" thickBot="1" x14ac:dyDescent="0.3">
      <c r="A8" s="65">
        <v>44165</v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9ED2EB0-ACDC-440F-8F78-808056B1B1D2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F2446F7C-8CAD-42B5-9EB1-24271B3E5657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47D5BA98-FD41-49F3-B8A8-61B4C7B5251C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6E869C6D-2269-4557-978E-C0949445D526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5B85B34F-3A07-485D-9BCC-AD5867E40F63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FBE0AB06-2F42-401D-AA4E-EB56FEB31016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104E63E5-5EC1-41B8-996D-80CAB4753968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E9585336-1D75-4459-ADF1-F7063AEA0704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sqref="A1:G1"/>
    </sheetView>
  </sheetViews>
  <sheetFormatPr baseColWidth="10" defaultRowHeight="15" x14ac:dyDescent="0.25"/>
  <cols>
    <col min="9" max="9" width="29.28515625" bestFit="1" customWidth="1"/>
    <col min="10" max="10" width="18.42578125" bestFit="1" customWidth="1"/>
  </cols>
  <sheetData>
    <row r="1" spans="1:11" ht="35.450000000000003" customHeight="1" x14ac:dyDescent="0.25">
      <c r="A1" s="56">
        <f>DATE(An,12,1)</f>
        <v>44166</v>
      </c>
      <c r="B1" s="57"/>
      <c r="C1" s="57"/>
      <c r="D1" s="57"/>
      <c r="E1" s="57"/>
      <c r="F1" s="57"/>
      <c r="G1" s="58"/>
      <c r="H1" s="4"/>
      <c r="I1" s="68" t="s">
        <v>6</v>
      </c>
      <c r="J1" s="69" t="s">
        <v>10</v>
      </c>
    </row>
    <row r="2" spans="1:11" ht="15" customHeight="1" x14ac:dyDescent="0.25">
      <c r="A2" s="59" t="s">
        <v>19</v>
      </c>
      <c r="B2" s="60" t="s">
        <v>20</v>
      </c>
      <c r="C2" s="60" t="s">
        <v>21</v>
      </c>
      <c r="D2" s="60" t="s">
        <v>22</v>
      </c>
      <c r="E2" s="60" t="s">
        <v>23</v>
      </c>
      <c r="F2" s="60" t="s">
        <v>24</v>
      </c>
      <c r="G2" s="61" t="s">
        <v>25</v>
      </c>
      <c r="I2" s="24" t="s">
        <v>11</v>
      </c>
      <c r="J2" s="27" t="s">
        <v>18</v>
      </c>
      <c r="K2" s="4"/>
    </row>
    <row r="3" spans="1:11" x14ac:dyDescent="0.25">
      <c r="A3" s="62" t="str">
        <f t="array" ref="A3:G8">IF(MONTH(DATE(YEAR(A1),MONTH(A1),1))&lt;&gt;MONTH(DATE(YEAR(A1),MONTH(A1),1)-(WEEKDAY(DATE(YEAR(A1),MONTH(A1),1),2)-1)+{0;1;2;3;4;5}*7+{1,2,3,4,5,6,7}-1),"",DATE(YEAR(A1),MONTH(A1),1)-(WEEKDAY(DATE(YEAR(A1),MONTH(A1),1),2)-1)+{0;1;2;3;4;5}*7+{1,2,3,4,5,6,7}-1)</f>
        <v/>
      </c>
      <c r="B3" s="63">
        <v>44166</v>
      </c>
      <c r="C3" s="63">
        <v>44167</v>
      </c>
      <c r="D3" s="63">
        <v>44168</v>
      </c>
      <c r="E3" s="63">
        <v>44169</v>
      </c>
      <c r="F3" s="63">
        <v>44170</v>
      </c>
      <c r="G3" s="64">
        <v>44171</v>
      </c>
      <c r="I3" s="28" t="s">
        <v>12</v>
      </c>
      <c r="J3" s="31" t="s">
        <v>15</v>
      </c>
    </row>
    <row r="4" spans="1:11" x14ac:dyDescent="0.25">
      <c r="A4" s="62">
        <v>44172</v>
      </c>
      <c r="B4" s="63">
        <v>44173</v>
      </c>
      <c r="C4" s="63">
        <v>44174</v>
      </c>
      <c r="D4" s="63">
        <v>44175</v>
      </c>
      <c r="E4" s="63">
        <v>44176</v>
      </c>
      <c r="F4" s="63">
        <v>44177</v>
      </c>
      <c r="G4" s="64">
        <v>44178</v>
      </c>
      <c r="I4" s="32" t="s">
        <v>13</v>
      </c>
      <c r="J4" s="35" t="s">
        <v>15</v>
      </c>
    </row>
    <row r="5" spans="1:11" x14ac:dyDescent="0.25">
      <c r="A5" s="62">
        <v>44179</v>
      </c>
      <c r="B5" s="63">
        <v>44180</v>
      </c>
      <c r="C5" s="63">
        <v>44181</v>
      </c>
      <c r="D5" s="63">
        <v>44182</v>
      </c>
      <c r="E5" s="63">
        <v>44183</v>
      </c>
      <c r="F5" s="63">
        <v>44184</v>
      </c>
      <c r="G5" s="64">
        <v>44185</v>
      </c>
      <c r="I5" s="36" t="s">
        <v>14</v>
      </c>
      <c r="J5" s="39" t="s">
        <v>15</v>
      </c>
    </row>
    <row r="6" spans="1:11" x14ac:dyDescent="0.25">
      <c r="A6" s="62">
        <v>44186</v>
      </c>
      <c r="B6" s="63">
        <v>44187</v>
      </c>
      <c r="C6" s="63">
        <v>44188</v>
      </c>
      <c r="D6" s="63">
        <v>44189</v>
      </c>
      <c r="E6" s="63">
        <v>44190</v>
      </c>
      <c r="F6" s="63">
        <v>44191</v>
      </c>
      <c r="G6" s="64">
        <v>44192</v>
      </c>
      <c r="I6" s="40" t="s">
        <v>16</v>
      </c>
      <c r="J6" s="43" t="s">
        <v>15</v>
      </c>
    </row>
    <row r="7" spans="1:11" x14ac:dyDescent="0.25">
      <c r="A7" s="62">
        <v>44193</v>
      </c>
      <c r="B7" s="63">
        <v>44194</v>
      </c>
      <c r="C7" s="63">
        <v>44195</v>
      </c>
      <c r="D7" s="63">
        <v>44196</v>
      </c>
      <c r="E7" s="63" t="str">
        <v/>
      </c>
      <c r="F7" s="63" t="str">
        <v/>
      </c>
      <c r="G7" s="64" t="str">
        <v/>
      </c>
      <c r="I7" s="44" t="s">
        <v>17</v>
      </c>
      <c r="J7" s="47" t="s">
        <v>15</v>
      </c>
    </row>
    <row r="8" spans="1:11" ht="15.75" thickBot="1" x14ac:dyDescent="0.3">
      <c r="A8" s="65" t="str">
        <v/>
      </c>
      <c r="B8" s="66" t="str">
        <v/>
      </c>
      <c r="C8" s="66" t="str">
        <v/>
      </c>
      <c r="D8" s="66" t="str">
        <v/>
      </c>
      <c r="E8" s="66" t="str">
        <v/>
      </c>
      <c r="F8" s="66" t="str">
        <v/>
      </c>
      <c r="G8" s="67" t="str">
        <v/>
      </c>
      <c r="I8" s="48" t="s">
        <v>27</v>
      </c>
      <c r="J8" s="51" t="s">
        <v>15</v>
      </c>
    </row>
    <row r="9" spans="1:11" ht="15.75" thickBot="1" x14ac:dyDescent="0.3">
      <c r="I9" s="52" t="s">
        <v>26</v>
      </c>
      <c r="J9" s="55" t="s">
        <v>15</v>
      </c>
    </row>
    <row r="10" spans="1:11" ht="21" x14ac:dyDescent="0.35">
      <c r="I10" s="8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A5050F8-F8FE-4857-B86C-92CC1FFA9D88}">
            <xm:f>AND(A3&gt;='Activités HSE'!$D$14,A3&lt;='Activités HSE'!$E$14)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2" id="{CD311B3C-B0FC-49E7-8B06-6415F19E1C2E}">
            <xm:f>AND(A3&gt;='Activités HSE'!$D$13,A3&lt;='Activités HSE'!$E$13)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" id="{7A146622-89CB-412C-A410-1B0BDD5A1135}">
            <xm:f>AND(A3&gt;='Activités HSE'!$D$12,A3&lt;='Activités HSE'!$E$12)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75EBAA1A-59CC-4C24-8CEE-9FB0C5FD7694}">
            <xm:f>AND(A3&gt;='Activités HSE'!$D$11,A3&lt;='Activités HSE'!$E$11)</xm:f>
            <x14:dxf>
              <fill>
                <patternFill>
                  <bgColor rgb="FFFFFF00"/>
                </patternFill>
              </fill>
            </x14:dxf>
          </x14:cfRule>
          <x14:cfRule type="expression" priority="5" id="{90292E6D-884A-4AE1-90BD-BB02A66CF0BA}">
            <xm:f>AND(A3&gt;='Activités HSE'!$D$10,A3&lt;='Activités HSE'!$E$10)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6" id="{BA317CEE-DD88-4E20-8356-C18C676F20BA}">
            <xm:f>AND(A3&gt;='Activités HSE'!$D$9,A3&lt;='Activités HSE'!$E$9)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7" id="{05A12290-81D6-4356-9B2E-F759063B022A}">
            <xm:f>AND(A3&gt;='Activités HSE'!$D$8,A3&lt;='Activités HSE'!$E$8)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8" id="{779D11A4-508D-4A17-A115-FB82FF04A478}">
            <xm:f>AND(A3&gt;='Activités HSE'!$D$7,A3&lt;='Activités HSE'!$E$7)</xm:f>
            <x14:dxf>
              <fill>
                <patternFill>
                  <bgColor theme="9" tint="0.59996337778862885"/>
                </patternFill>
              </fill>
            </x14:dxf>
          </x14:cfRule>
          <xm:sqref>A3:G8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Calendrier</vt:lpstr>
      <vt:lpstr>Jours fériés</vt:lpstr>
      <vt:lpstr>Activités HSE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An</vt:lpstr>
      <vt:lpstr>Calendrier</vt:lpstr>
      <vt:lpstr>Fériés</vt:lpstr>
      <vt:lpstr>Paques</vt:lpstr>
    </vt:vector>
  </TitlesOfParts>
  <Company>SIDEL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Bretillon, Anais</dc:creator>
  <cp:lastModifiedBy>Michel</cp:lastModifiedBy>
  <dcterms:created xsi:type="dcterms:W3CDTF">2019-12-23T08:11:28Z</dcterms:created>
  <dcterms:modified xsi:type="dcterms:W3CDTF">2019-12-27T06:39:12Z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