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600" yWindow="45" windowWidth="16740" windowHeight="7185" activeTab="1"/>
  </bookViews>
  <sheets>
    <sheet name="Paramétres" sheetId="13" r:id="rId1"/>
    <sheet name="janvier" sheetId="1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ut" sheetId="8" r:id="rId9"/>
    <sheet name="septembre" sheetId="9" r:id="rId10"/>
    <sheet name="octobre" sheetId="10" r:id="rId11"/>
    <sheet name="novembre" sheetId="11" r:id="rId12"/>
    <sheet name="decembre" sheetId="12" r:id="rId13"/>
  </sheets>
  <calcPr calcId="152511" iterateDelta="1E-4"/>
</workbook>
</file>

<file path=xl/calcChain.xml><?xml version="1.0" encoding="utf-8"?>
<calcChain xmlns="http://schemas.openxmlformats.org/spreadsheetml/2006/main">
  <c r="K5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4" i="1"/>
  <c r="H5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J19" i="1" s="1"/>
  <c r="H20" i="1"/>
  <c r="H21" i="1"/>
  <c r="H22" i="1"/>
  <c r="H23" i="1"/>
  <c r="H24" i="1"/>
  <c r="H25" i="1"/>
  <c r="H26" i="1"/>
  <c r="H27" i="1"/>
  <c r="H28" i="1"/>
  <c r="H37" i="1" s="1"/>
  <c r="H29" i="1"/>
  <c r="H30" i="1"/>
  <c r="H31" i="1"/>
  <c r="H32" i="1"/>
  <c r="H33" i="1"/>
  <c r="H34" i="1"/>
  <c r="J10" i="1"/>
  <c r="H36" i="1"/>
  <c r="H38" i="1"/>
  <c r="J24" i="1"/>
  <c r="H4" i="1"/>
  <c r="D5" i="1"/>
  <c r="E5" i="1"/>
  <c r="F5" i="1"/>
  <c r="G5" i="1"/>
  <c r="D6" i="1"/>
  <c r="E6" i="1"/>
  <c r="F6" i="1"/>
  <c r="G6" i="1"/>
  <c r="D7" i="1"/>
  <c r="E7" i="1"/>
  <c r="F7" i="1"/>
  <c r="G7" i="1"/>
  <c r="D8" i="1"/>
  <c r="E8" i="1"/>
  <c r="F8" i="1"/>
  <c r="G8" i="1"/>
  <c r="D9" i="1"/>
  <c r="E9" i="1"/>
  <c r="F9" i="1"/>
  <c r="G9" i="1"/>
  <c r="D10" i="1"/>
  <c r="E10" i="1"/>
  <c r="F10" i="1"/>
  <c r="G10" i="1"/>
  <c r="D11" i="1"/>
  <c r="E11" i="1"/>
  <c r="F11" i="1"/>
  <c r="G11" i="1"/>
  <c r="D12" i="1"/>
  <c r="E12" i="1"/>
  <c r="F12" i="1"/>
  <c r="G12" i="1"/>
  <c r="D13" i="1"/>
  <c r="E13" i="1"/>
  <c r="F13" i="1"/>
  <c r="G13" i="1"/>
  <c r="D14" i="1"/>
  <c r="E14" i="1"/>
  <c r="J14" i="1" s="1"/>
  <c r="F14" i="1"/>
  <c r="G14" i="1"/>
  <c r="D15" i="1"/>
  <c r="E15" i="1"/>
  <c r="F15" i="1"/>
  <c r="G15" i="1"/>
  <c r="D16" i="1"/>
  <c r="E16" i="1"/>
  <c r="F16" i="1"/>
  <c r="G16" i="1"/>
  <c r="D17" i="1"/>
  <c r="E17" i="1"/>
  <c r="F17" i="1"/>
  <c r="G17" i="1"/>
  <c r="D18" i="1"/>
  <c r="E18" i="1"/>
  <c r="F18" i="1"/>
  <c r="G18" i="1"/>
  <c r="D19" i="1"/>
  <c r="E19" i="1"/>
  <c r="F19" i="1"/>
  <c r="G19" i="1"/>
  <c r="D20" i="1"/>
  <c r="E20" i="1"/>
  <c r="F20" i="1"/>
  <c r="G20" i="1"/>
  <c r="D21" i="1"/>
  <c r="E21" i="1"/>
  <c r="F21" i="1"/>
  <c r="G21" i="1"/>
  <c r="D22" i="1"/>
  <c r="E22" i="1"/>
  <c r="F22" i="1"/>
  <c r="G22" i="1"/>
  <c r="D23" i="1"/>
  <c r="E23" i="1"/>
  <c r="F23" i="1"/>
  <c r="G23" i="1"/>
  <c r="D24" i="1"/>
  <c r="E24" i="1"/>
  <c r="F24" i="1"/>
  <c r="G24" i="1"/>
  <c r="D25" i="1"/>
  <c r="E25" i="1"/>
  <c r="F25" i="1"/>
  <c r="G25" i="1"/>
  <c r="D26" i="1"/>
  <c r="E26" i="1"/>
  <c r="F26" i="1"/>
  <c r="G26" i="1"/>
  <c r="D27" i="1"/>
  <c r="E27" i="1"/>
  <c r="F27" i="1"/>
  <c r="G27" i="1"/>
  <c r="D28" i="1"/>
  <c r="E28" i="1"/>
  <c r="F28" i="1"/>
  <c r="G28" i="1"/>
  <c r="D29" i="1"/>
  <c r="E29" i="1"/>
  <c r="F29" i="1"/>
  <c r="G29" i="1"/>
  <c r="D30" i="1"/>
  <c r="E30" i="1"/>
  <c r="J30" i="1" s="1"/>
  <c r="F30" i="1"/>
  <c r="G30" i="1"/>
  <c r="D31" i="1"/>
  <c r="E31" i="1"/>
  <c r="F31" i="1"/>
  <c r="G31" i="1"/>
  <c r="D32" i="1"/>
  <c r="E32" i="1"/>
  <c r="F32" i="1"/>
  <c r="G32" i="1"/>
  <c r="D33" i="1"/>
  <c r="E33" i="1"/>
  <c r="F33" i="1"/>
  <c r="G33" i="1"/>
  <c r="D34" i="1"/>
  <c r="E34" i="1"/>
  <c r="F34" i="1"/>
  <c r="G34" i="1"/>
  <c r="E4" i="1"/>
  <c r="F4" i="1"/>
  <c r="G4" i="1"/>
  <c r="D4" i="1"/>
  <c r="J22" i="1"/>
  <c r="H38" i="5"/>
  <c r="H34" i="5"/>
  <c r="K34" i="5" s="1"/>
  <c r="H33" i="5"/>
  <c r="J33" i="5" s="1"/>
  <c r="H32" i="5"/>
  <c r="K32" i="5" s="1"/>
  <c r="K31" i="5"/>
  <c r="H31" i="5"/>
  <c r="J31" i="5" s="1"/>
  <c r="J30" i="5"/>
  <c r="H30" i="5"/>
  <c r="K30" i="5" s="1"/>
  <c r="H29" i="5"/>
  <c r="J29" i="5" s="1"/>
  <c r="H28" i="5"/>
  <c r="K28" i="5" s="1"/>
  <c r="H27" i="5"/>
  <c r="J27" i="5" s="1"/>
  <c r="K26" i="5"/>
  <c r="J26" i="5"/>
  <c r="H26" i="5"/>
  <c r="H25" i="5"/>
  <c r="J25" i="5" s="1"/>
  <c r="H24" i="5"/>
  <c r="K24" i="5" s="1"/>
  <c r="H23" i="5"/>
  <c r="J23" i="5" s="1"/>
  <c r="K22" i="5"/>
  <c r="J22" i="5"/>
  <c r="H22" i="5"/>
  <c r="H21" i="5"/>
  <c r="J21" i="5" s="1"/>
  <c r="H20" i="5"/>
  <c r="K20" i="5" s="1"/>
  <c r="H19" i="5"/>
  <c r="J19" i="5" s="1"/>
  <c r="K18" i="5"/>
  <c r="J18" i="5"/>
  <c r="H18" i="5"/>
  <c r="H17" i="5"/>
  <c r="J17" i="5" s="1"/>
  <c r="H16" i="5"/>
  <c r="K16" i="5" s="1"/>
  <c r="H15" i="5"/>
  <c r="J15" i="5" s="1"/>
  <c r="K14" i="5"/>
  <c r="J14" i="5"/>
  <c r="H14" i="5"/>
  <c r="H13" i="5"/>
  <c r="J13" i="5" s="1"/>
  <c r="H12" i="5"/>
  <c r="K12" i="5" s="1"/>
  <c r="H11" i="5"/>
  <c r="J11" i="5" s="1"/>
  <c r="K10" i="5"/>
  <c r="J10" i="5"/>
  <c r="H10" i="5"/>
  <c r="H9" i="5"/>
  <c r="J9" i="5" s="1"/>
  <c r="H8" i="5"/>
  <c r="K8" i="5" s="1"/>
  <c r="H7" i="5"/>
  <c r="J7" i="5" s="1"/>
  <c r="K6" i="5"/>
  <c r="J6" i="5"/>
  <c r="H6" i="5"/>
  <c r="H5" i="5"/>
  <c r="J5" i="5" s="1"/>
  <c r="H4" i="5"/>
  <c r="H38" i="6"/>
  <c r="H37" i="6"/>
  <c r="K34" i="6"/>
  <c r="J34" i="6"/>
  <c r="H34" i="6"/>
  <c r="H33" i="6"/>
  <c r="J33" i="6" s="1"/>
  <c r="H32" i="6"/>
  <c r="K32" i="6" s="1"/>
  <c r="H31" i="6"/>
  <c r="J31" i="6" s="1"/>
  <c r="K30" i="6"/>
  <c r="J30" i="6"/>
  <c r="H30" i="6"/>
  <c r="H29" i="6"/>
  <c r="J29" i="6" s="1"/>
  <c r="H28" i="6"/>
  <c r="K28" i="6" s="1"/>
  <c r="H27" i="6"/>
  <c r="J27" i="6" s="1"/>
  <c r="K26" i="6"/>
  <c r="J26" i="6"/>
  <c r="H26" i="6"/>
  <c r="H25" i="6"/>
  <c r="J25" i="6" s="1"/>
  <c r="H24" i="6"/>
  <c r="K24" i="6" s="1"/>
  <c r="H23" i="6"/>
  <c r="J23" i="6" s="1"/>
  <c r="K22" i="6"/>
  <c r="J22" i="6"/>
  <c r="H22" i="6"/>
  <c r="H21" i="6"/>
  <c r="J21" i="6" s="1"/>
  <c r="H20" i="6"/>
  <c r="K20" i="6" s="1"/>
  <c r="H19" i="6"/>
  <c r="J19" i="6" s="1"/>
  <c r="K18" i="6"/>
  <c r="J18" i="6"/>
  <c r="H18" i="6"/>
  <c r="H17" i="6"/>
  <c r="J17" i="6" s="1"/>
  <c r="H16" i="6"/>
  <c r="K16" i="6" s="1"/>
  <c r="H15" i="6"/>
  <c r="J15" i="6" s="1"/>
  <c r="K14" i="6"/>
  <c r="J14" i="6"/>
  <c r="H14" i="6"/>
  <c r="H13" i="6"/>
  <c r="J13" i="6" s="1"/>
  <c r="H12" i="6"/>
  <c r="K12" i="6" s="1"/>
  <c r="H11" i="6"/>
  <c r="J11" i="6" s="1"/>
  <c r="K10" i="6"/>
  <c r="J10" i="6"/>
  <c r="H10" i="6"/>
  <c r="H9" i="6"/>
  <c r="J9" i="6" s="1"/>
  <c r="H8" i="6"/>
  <c r="K8" i="6" s="1"/>
  <c r="H7" i="6"/>
  <c r="J7" i="6" s="1"/>
  <c r="K6" i="6"/>
  <c r="J6" i="6"/>
  <c r="H6" i="6"/>
  <c r="H5" i="6"/>
  <c r="J5" i="6" s="1"/>
  <c r="H4" i="6"/>
  <c r="H38" i="7"/>
  <c r="H37" i="7"/>
  <c r="K34" i="7"/>
  <c r="J34" i="7"/>
  <c r="H34" i="7"/>
  <c r="H33" i="7"/>
  <c r="J33" i="7" s="1"/>
  <c r="H32" i="7"/>
  <c r="J32" i="7" s="1"/>
  <c r="H31" i="7"/>
  <c r="J31" i="7" s="1"/>
  <c r="K30" i="7"/>
  <c r="H30" i="7"/>
  <c r="J30" i="7" s="1"/>
  <c r="H29" i="7"/>
  <c r="J29" i="7" s="1"/>
  <c r="H28" i="7"/>
  <c r="J28" i="7" s="1"/>
  <c r="H27" i="7"/>
  <c r="J27" i="7" s="1"/>
  <c r="K26" i="7"/>
  <c r="J26" i="7"/>
  <c r="H26" i="7"/>
  <c r="H25" i="7"/>
  <c r="J25" i="7" s="1"/>
  <c r="H24" i="7"/>
  <c r="J24" i="7" s="1"/>
  <c r="H23" i="7"/>
  <c r="J23" i="7" s="1"/>
  <c r="H22" i="7"/>
  <c r="K22" i="7" s="1"/>
  <c r="H21" i="7"/>
  <c r="J21" i="7" s="1"/>
  <c r="H20" i="7"/>
  <c r="J20" i="7" s="1"/>
  <c r="H19" i="7"/>
  <c r="J19" i="7" s="1"/>
  <c r="H18" i="7"/>
  <c r="J18" i="7" s="1"/>
  <c r="H17" i="7"/>
  <c r="J17" i="7" s="1"/>
  <c r="H16" i="7"/>
  <c r="J16" i="7" s="1"/>
  <c r="K15" i="7"/>
  <c r="H15" i="7"/>
  <c r="J15" i="7" s="1"/>
  <c r="H14" i="7"/>
  <c r="K14" i="7" s="1"/>
  <c r="H13" i="7"/>
  <c r="J13" i="7" s="1"/>
  <c r="H12" i="7"/>
  <c r="J12" i="7" s="1"/>
  <c r="H11" i="7"/>
  <c r="J11" i="7" s="1"/>
  <c r="H10" i="7"/>
  <c r="K10" i="7" s="1"/>
  <c r="H9" i="7"/>
  <c r="J9" i="7" s="1"/>
  <c r="H8" i="7"/>
  <c r="J8" i="7" s="1"/>
  <c r="K7" i="7"/>
  <c r="H7" i="7"/>
  <c r="J7" i="7" s="1"/>
  <c r="H6" i="7"/>
  <c r="K6" i="7" s="1"/>
  <c r="H5" i="7"/>
  <c r="J5" i="7" s="1"/>
  <c r="H4" i="7"/>
  <c r="H38" i="8"/>
  <c r="H37" i="8"/>
  <c r="K34" i="8"/>
  <c r="J34" i="8"/>
  <c r="H34" i="8"/>
  <c r="H33" i="8"/>
  <c r="J33" i="8" s="1"/>
  <c r="H32" i="8"/>
  <c r="J32" i="8" s="1"/>
  <c r="H31" i="8"/>
  <c r="J31" i="8" s="1"/>
  <c r="K30" i="8"/>
  <c r="H30" i="8"/>
  <c r="J30" i="8" s="1"/>
  <c r="H29" i="8"/>
  <c r="J29" i="8" s="1"/>
  <c r="H28" i="8"/>
  <c r="J28" i="8" s="1"/>
  <c r="H27" i="8"/>
  <c r="J27" i="8" s="1"/>
  <c r="K26" i="8"/>
  <c r="J26" i="8"/>
  <c r="H26" i="8"/>
  <c r="H25" i="8"/>
  <c r="J25" i="8" s="1"/>
  <c r="H24" i="8"/>
  <c r="J24" i="8" s="1"/>
  <c r="H23" i="8"/>
  <c r="J23" i="8" s="1"/>
  <c r="H22" i="8"/>
  <c r="K22" i="8" s="1"/>
  <c r="H21" i="8"/>
  <c r="J21" i="8" s="1"/>
  <c r="H20" i="8"/>
  <c r="J20" i="8" s="1"/>
  <c r="H19" i="8"/>
  <c r="J19" i="8" s="1"/>
  <c r="H18" i="8"/>
  <c r="K18" i="8" s="1"/>
  <c r="H17" i="8"/>
  <c r="J17" i="8" s="1"/>
  <c r="H16" i="8"/>
  <c r="J16" i="8" s="1"/>
  <c r="K15" i="8"/>
  <c r="H15" i="8"/>
  <c r="J15" i="8" s="1"/>
  <c r="H14" i="8"/>
  <c r="J14" i="8" s="1"/>
  <c r="H13" i="8"/>
  <c r="J13" i="8" s="1"/>
  <c r="H12" i="8"/>
  <c r="J12" i="8" s="1"/>
  <c r="H11" i="8"/>
  <c r="J11" i="8" s="1"/>
  <c r="H10" i="8"/>
  <c r="K10" i="8" s="1"/>
  <c r="H9" i="8"/>
  <c r="J9" i="8" s="1"/>
  <c r="H8" i="8"/>
  <c r="J8" i="8" s="1"/>
  <c r="K7" i="8"/>
  <c r="H7" i="8"/>
  <c r="J7" i="8" s="1"/>
  <c r="H6" i="8"/>
  <c r="K6" i="8" s="1"/>
  <c r="H5" i="8"/>
  <c r="J5" i="8" s="1"/>
  <c r="H4" i="8"/>
  <c r="H38" i="9"/>
  <c r="H37" i="9"/>
  <c r="K34" i="9"/>
  <c r="J34" i="9"/>
  <c r="H34" i="9"/>
  <c r="H33" i="9"/>
  <c r="J33" i="9" s="1"/>
  <c r="H32" i="9"/>
  <c r="J32" i="9" s="1"/>
  <c r="H31" i="9"/>
  <c r="J31" i="9" s="1"/>
  <c r="K30" i="9"/>
  <c r="H30" i="9"/>
  <c r="J30" i="9" s="1"/>
  <c r="H29" i="9"/>
  <c r="J29" i="9" s="1"/>
  <c r="H28" i="9"/>
  <c r="J28" i="9" s="1"/>
  <c r="H27" i="9"/>
  <c r="J27" i="9" s="1"/>
  <c r="K26" i="9"/>
  <c r="J26" i="9"/>
  <c r="H26" i="9"/>
  <c r="H25" i="9"/>
  <c r="J25" i="9" s="1"/>
  <c r="H24" i="9"/>
  <c r="J24" i="9" s="1"/>
  <c r="H23" i="9"/>
  <c r="J23" i="9" s="1"/>
  <c r="H22" i="9"/>
  <c r="K22" i="9" s="1"/>
  <c r="H21" i="9"/>
  <c r="J21" i="9" s="1"/>
  <c r="H20" i="9"/>
  <c r="J20" i="9" s="1"/>
  <c r="H19" i="9"/>
  <c r="J19" i="9" s="1"/>
  <c r="H18" i="9"/>
  <c r="K18" i="9" s="1"/>
  <c r="H17" i="9"/>
  <c r="J17" i="9" s="1"/>
  <c r="H16" i="9"/>
  <c r="J16" i="9" s="1"/>
  <c r="K15" i="9"/>
  <c r="H15" i="9"/>
  <c r="J15" i="9" s="1"/>
  <c r="H14" i="9"/>
  <c r="J14" i="9" s="1"/>
  <c r="H13" i="9"/>
  <c r="J13" i="9" s="1"/>
  <c r="H12" i="9"/>
  <c r="J12" i="9" s="1"/>
  <c r="H11" i="9"/>
  <c r="J11" i="9" s="1"/>
  <c r="H10" i="9"/>
  <c r="J10" i="9" s="1"/>
  <c r="H9" i="9"/>
  <c r="J9" i="9" s="1"/>
  <c r="H8" i="9"/>
  <c r="J8" i="9" s="1"/>
  <c r="K7" i="9"/>
  <c r="H7" i="9"/>
  <c r="J7" i="9" s="1"/>
  <c r="H6" i="9"/>
  <c r="K6" i="9" s="1"/>
  <c r="H5" i="9"/>
  <c r="J5" i="9" s="1"/>
  <c r="H4" i="9"/>
  <c r="H38" i="10"/>
  <c r="H37" i="10"/>
  <c r="K34" i="10"/>
  <c r="J34" i="10"/>
  <c r="H34" i="10"/>
  <c r="H33" i="10"/>
  <c r="J33" i="10" s="1"/>
  <c r="H32" i="10"/>
  <c r="J32" i="10" s="1"/>
  <c r="H31" i="10"/>
  <c r="J31" i="10" s="1"/>
  <c r="K30" i="10"/>
  <c r="H30" i="10"/>
  <c r="J30" i="10" s="1"/>
  <c r="H29" i="10"/>
  <c r="J29" i="10" s="1"/>
  <c r="H28" i="10"/>
  <c r="J28" i="10" s="1"/>
  <c r="H27" i="10"/>
  <c r="J27" i="10" s="1"/>
  <c r="K26" i="10"/>
  <c r="J26" i="10"/>
  <c r="H26" i="10"/>
  <c r="H25" i="10"/>
  <c r="J25" i="10" s="1"/>
  <c r="H24" i="10"/>
  <c r="J24" i="10" s="1"/>
  <c r="H23" i="10"/>
  <c r="J23" i="10" s="1"/>
  <c r="H22" i="10"/>
  <c r="K22" i="10" s="1"/>
  <c r="H21" i="10"/>
  <c r="J21" i="10" s="1"/>
  <c r="H20" i="10"/>
  <c r="J20" i="10" s="1"/>
  <c r="H19" i="10"/>
  <c r="J19" i="10" s="1"/>
  <c r="H18" i="10"/>
  <c r="K18" i="10" s="1"/>
  <c r="H17" i="10"/>
  <c r="J17" i="10" s="1"/>
  <c r="H16" i="10"/>
  <c r="J16" i="10" s="1"/>
  <c r="K15" i="10"/>
  <c r="H15" i="10"/>
  <c r="J15" i="10" s="1"/>
  <c r="H14" i="10"/>
  <c r="J14" i="10" s="1"/>
  <c r="H13" i="10"/>
  <c r="J13" i="10" s="1"/>
  <c r="H12" i="10"/>
  <c r="J12" i="10" s="1"/>
  <c r="H11" i="10"/>
  <c r="J11" i="10" s="1"/>
  <c r="H10" i="10"/>
  <c r="K10" i="10" s="1"/>
  <c r="H9" i="10"/>
  <c r="J9" i="10" s="1"/>
  <c r="H8" i="10"/>
  <c r="J8" i="10" s="1"/>
  <c r="K7" i="10"/>
  <c r="H7" i="10"/>
  <c r="J7" i="10" s="1"/>
  <c r="H6" i="10"/>
  <c r="K6" i="10" s="1"/>
  <c r="H5" i="10"/>
  <c r="J5" i="10" s="1"/>
  <c r="H4" i="10"/>
  <c r="H38" i="11"/>
  <c r="H37" i="11"/>
  <c r="K34" i="11"/>
  <c r="J34" i="11"/>
  <c r="H34" i="11"/>
  <c r="H33" i="11"/>
  <c r="J33" i="11" s="1"/>
  <c r="H32" i="11"/>
  <c r="J32" i="11" s="1"/>
  <c r="H31" i="11"/>
  <c r="J31" i="11" s="1"/>
  <c r="K30" i="11"/>
  <c r="H30" i="11"/>
  <c r="J30" i="11" s="1"/>
  <c r="H29" i="11"/>
  <c r="J29" i="11" s="1"/>
  <c r="H28" i="11"/>
  <c r="J28" i="11" s="1"/>
  <c r="H27" i="11"/>
  <c r="J27" i="11" s="1"/>
  <c r="K26" i="11"/>
  <c r="J26" i="11"/>
  <c r="H26" i="11"/>
  <c r="H25" i="11"/>
  <c r="J25" i="11" s="1"/>
  <c r="H24" i="11"/>
  <c r="J24" i="11" s="1"/>
  <c r="H23" i="11"/>
  <c r="J23" i="11" s="1"/>
  <c r="H22" i="11"/>
  <c r="K22" i="11" s="1"/>
  <c r="H21" i="11"/>
  <c r="J21" i="11" s="1"/>
  <c r="H20" i="11"/>
  <c r="J20" i="11" s="1"/>
  <c r="H19" i="11"/>
  <c r="J19" i="11" s="1"/>
  <c r="H18" i="11"/>
  <c r="K18" i="11" s="1"/>
  <c r="H17" i="11"/>
  <c r="J17" i="11" s="1"/>
  <c r="H16" i="11"/>
  <c r="J16" i="11" s="1"/>
  <c r="K15" i="11"/>
  <c r="H15" i="11"/>
  <c r="J15" i="11" s="1"/>
  <c r="H14" i="11"/>
  <c r="J14" i="11" s="1"/>
  <c r="H13" i="11"/>
  <c r="J13" i="11" s="1"/>
  <c r="H12" i="11"/>
  <c r="J12" i="11" s="1"/>
  <c r="H11" i="11"/>
  <c r="J11" i="11" s="1"/>
  <c r="H10" i="11"/>
  <c r="K10" i="11" s="1"/>
  <c r="H9" i="11"/>
  <c r="J9" i="11" s="1"/>
  <c r="H8" i="11"/>
  <c r="J8" i="11" s="1"/>
  <c r="K7" i="11"/>
  <c r="H7" i="11"/>
  <c r="J7" i="11" s="1"/>
  <c r="H6" i="11"/>
  <c r="K6" i="11" s="1"/>
  <c r="H5" i="11"/>
  <c r="J5" i="11" s="1"/>
  <c r="H4" i="11"/>
  <c r="H38" i="12"/>
  <c r="H37" i="12"/>
  <c r="K34" i="12"/>
  <c r="J34" i="12"/>
  <c r="H34" i="12"/>
  <c r="H33" i="12"/>
  <c r="J33" i="12" s="1"/>
  <c r="H32" i="12"/>
  <c r="J32" i="12" s="1"/>
  <c r="H31" i="12"/>
  <c r="J31" i="12" s="1"/>
  <c r="K30" i="12"/>
  <c r="H30" i="12"/>
  <c r="J30" i="12" s="1"/>
  <c r="H29" i="12"/>
  <c r="J29" i="12" s="1"/>
  <c r="H28" i="12"/>
  <c r="J28" i="12" s="1"/>
  <c r="H27" i="12"/>
  <c r="J27" i="12" s="1"/>
  <c r="K26" i="12"/>
  <c r="J26" i="12"/>
  <c r="H26" i="12"/>
  <c r="H25" i="12"/>
  <c r="J25" i="12" s="1"/>
  <c r="H24" i="12"/>
  <c r="J24" i="12" s="1"/>
  <c r="H23" i="12"/>
  <c r="J23" i="12" s="1"/>
  <c r="H22" i="12"/>
  <c r="J22" i="12" s="1"/>
  <c r="H21" i="12"/>
  <c r="J21" i="12" s="1"/>
  <c r="H20" i="12"/>
  <c r="J20" i="12" s="1"/>
  <c r="H19" i="12"/>
  <c r="J19" i="12" s="1"/>
  <c r="H18" i="12"/>
  <c r="K18" i="12" s="1"/>
  <c r="H17" i="12"/>
  <c r="J17" i="12" s="1"/>
  <c r="H16" i="12"/>
  <c r="J16" i="12" s="1"/>
  <c r="K15" i="12"/>
  <c r="H15" i="12"/>
  <c r="J15" i="12" s="1"/>
  <c r="H14" i="12"/>
  <c r="K14" i="12" s="1"/>
  <c r="H13" i="12"/>
  <c r="J13" i="12" s="1"/>
  <c r="H12" i="12"/>
  <c r="J12" i="12" s="1"/>
  <c r="H11" i="12"/>
  <c r="J11" i="12" s="1"/>
  <c r="H10" i="12"/>
  <c r="K10" i="12" s="1"/>
  <c r="H9" i="12"/>
  <c r="J9" i="12" s="1"/>
  <c r="H8" i="12"/>
  <c r="J8" i="12" s="1"/>
  <c r="K7" i="12"/>
  <c r="H7" i="12"/>
  <c r="J7" i="12" s="1"/>
  <c r="H6" i="12"/>
  <c r="J6" i="12" s="1"/>
  <c r="H5" i="12"/>
  <c r="J5" i="12" s="1"/>
  <c r="H4" i="12"/>
  <c r="H38" i="4"/>
  <c r="H34" i="4"/>
  <c r="K34" i="4" s="1"/>
  <c r="H33" i="4"/>
  <c r="J33" i="4" s="1"/>
  <c r="H32" i="4"/>
  <c r="J32" i="4" s="1"/>
  <c r="K31" i="4"/>
  <c r="J31" i="4"/>
  <c r="H31" i="4"/>
  <c r="H30" i="4"/>
  <c r="K30" i="4" s="1"/>
  <c r="H29" i="4"/>
  <c r="J29" i="4" s="1"/>
  <c r="H28" i="4"/>
  <c r="J28" i="4" s="1"/>
  <c r="K27" i="4"/>
  <c r="J27" i="4"/>
  <c r="H27" i="4"/>
  <c r="H26" i="4"/>
  <c r="K26" i="4" s="1"/>
  <c r="H25" i="4"/>
  <c r="J25" i="4" s="1"/>
  <c r="H24" i="4"/>
  <c r="J24" i="4" s="1"/>
  <c r="K23" i="4"/>
  <c r="J23" i="4"/>
  <c r="H23" i="4"/>
  <c r="H22" i="4"/>
  <c r="K22" i="4" s="1"/>
  <c r="H21" i="4"/>
  <c r="J21" i="4" s="1"/>
  <c r="H20" i="4"/>
  <c r="J20" i="4" s="1"/>
  <c r="K19" i="4"/>
  <c r="J19" i="4"/>
  <c r="H19" i="4"/>
  <c r="H18" i="4"/>
  <c r="K18" i="4" s="1"/>
  <c r="H17" i="4"/>
  <c r="J17" i="4" s="1"/>
  <c r="H16" i="4"/>
  <c r="J16" i="4" s="1"/>
  <c r="K15" i="4"/>
  <c r="J15" i="4"/>
  <c r="H15" i="4"/>
  <c r="H14" i="4"/>
  <c r="K14" i="4" s="1"/>
  <c r="H13" i="4"/>
  <c r="J13" i="4" s="1"/>
  <c r="H12" i="4"/>
  <c r="J12" i="4" s="1"/>
  <c r="K11" i="4"/>
  <c r="J11" i="4"/>
  <c r="H11" i="4"/>
  <c r="H10" i="4"/>
  <c r="K10" i="4" s="1"/>
  <c r="H9" i="4"/>
  <c r="J9" i="4" s="1"/>
  <c r="H8" i="4"/>
  <c r="J8" i="4" s="1"/>
  <c r="K7" i="4"/>
  <c r="J7" i="4"/>
  <c r="H7" i="4"/>
  <c r="H6" i="4"/>
  <c r="K6" i="4" s="1"/>
  <c r="H5" i="4"/>
  <c r="J5" i="4" s="1"/>
  <c r="H4" i="4"/>
  <c r="H35" i="4" s="1"/>
  <c r="H41" i="4" s="1"/>
  <c r="H42" i="4" s="1"/>
  <c r="H38" i="3"/>
  <c r="H37" i="3"/>
  <c r="H34" i="3"/>
  <c r="K34" i="3" s="1"/>
  <c r="H33" i="3"/>
  <c r="J33" i="3" s="1"/>
  <c r="H32" i="3"/>
  <c r="K32" i="3" s="1"/>
  <c r="H31" i="3"/>
  <c r="J31" i="3" s="1"/>
  <c r="J30" i="3"/>
  <c r="H30" i="3"/>
  <c r="K30" i="3" s="1"/>
  <c r="H29" i="3"/>
  <c r="J29" i="3" s="1"/>
  <c r="H28" i="3"/>
  <c r="K28" i="3" s="1"/>
  <c r="H27" i="3"/>
  <c r="J27" i="3" s="1"/>
  <c r="K26" i="3"/>
  <c r="J26" i="3"/>
  <c r="H26" i="3"/>
  <c r="H25" i="3"/>
  <c r="J25" i="3" s="1"/>
  <c r="H24" i="3"/>
  <c r="K24" i="3" s="1"/>
  <c r="H23" i="3"/>
  <c r="J23" i="3" s="1"/>
  <c r="K22" i="3"/>
  <c r="J22" i="3"/>
  <c r="H22" i="3"/>
  <c r="H21" i="3"/>
  <c r="J21" i="3" s="1"/>
  <c r="H20" i="3"/>
  <c r="K20" i="3" s="1"/>
  <c r="H19" i="3"/>
  <c r="J19" i="3" s="1"/>
  <c r="K18" i="3"/>
  <c r="J18" i="3"/>
  <c r="H18" i="3"/>
  <c r="H17" i="3"/>
  <c r="J17" i="3" s="1"/>
  <c r="H16" i="3"/>
  <c r="K16" i="3" s="1"/>
  <c r="H15" i="3"/>
  <c r="J15" i="3" s="1"/>
  <c r="K14" i="3"/>
  <c r="J14" i="3"/>
  <c r="H14" i="3"/>
  <c r="H13" i="3"/>
  <c r="J13" i="3" s="1"/>
  <c r="H12" i="3"/>
  <c r="K12" i="3" s="1"/>
  <c r="H11" i="3"/>
  <c r="J11" i="3" s="1"/>
  <c r="K10" i="3"/>
  <c r="J10" i="3"/>
  <c r="H10" i="3"/>
  <c r="H9" i="3"/>
  <c r="J9" i="3" s="1"/>
  <c r="H8" i="3"/>
  <c r="K8" i="3" s="1"/>
  <c r="H7" i="3"/>
  <c r="J7" i="3" s="1"/>
  <c r="K6" i="3"/>
  <c r="J6" i="3"/>
  <c r="H6" i="3"/>
  <c r="H5" i="3"/>
  <c r="J5" i="3" s="1"/>
  <c r="H4" i="3"/>
  <c r="J4" i="3" s="1"/>
  <c r="H38" i="2"/>
  <c r="H37" i="2"/>
  <c r="K34" i="2"/>
  <c r="J34" i="2"/>
  <c r="H34" i="2"/>
  <c r="H33" i="2"/>
  <c r="J33" i="2" s="1"/>
  <c r="H32" i="2"/>
  <c r="J32" i="2" s="1"/>
  <c r="H31" i="2"/>
  <c r="J31" i="2" s="1"/>
  <c r="H30" i="2"/>
  <c r="K30" i="2" s="1"/>
  <c r="H29" i="2"/>
  <c r="J29" i="2" s="1"/>
  <c r="H28" i="2"/>
  <c r="J28" i="2" s="1"/>
  <c r="H27" i="2"/>
  <c r="J27" i="2" s="1"/>
  <c r="H26" i="2"/>
  <c r="K26" i="2" s="1"/>
  <c r="H25" i="2"/>
  <c r="J25" i="2" s="1"/>
  <c r="H24" i="2"/>
  <c r="J24" i="2" s="1"/>
  <c r="K23" i="2"/>
  <c r="H23" i="2"/>
  <c r="J23" i="2" s="1"/>
  <c r="H22" i="2"/>
  <c r="K22" i="2" s="1"/>
  <c r="H21" i="2"/>
  <c r="J21" i="2" s="1"/>
  <c r="H20" i="2"/>
  <c r="J20" i="2" s="1"/>
  <c r="H19" i="2"/>
  <c r="J19" i="2" s="1"/>
  <c r="H18" i="2"/>
  <c r="K18" i="2" s="1"/>
  <c r="H17" i="2"/>
  <c r="J17" i="2" s="1"/>
  <c r="H16" i="2"/>
  <c r="J16" i="2" s="1"/>
  <c r="K15" i="2"/>
  <c r="H15" i="2"/>
  <c r="J15" i="2" s="1"/>
  <c r="H14" i="2"/>
  <c r="K14" i="2" s="1"/>
  <c r="H13" i="2"/>
  <c r="J13" i="2" s="1"/>
  <c r="H12" i="2"/>
  <c r="J12" i="2" s="1"/>
  <c r="H11" i="2"/>
  <c r="J11" i="2" s="1"/>
  <c r="K10" i="2"/>
  <c r="J10" i="2"/>
  <c r="H10" i="2"/>
  <c r="H9" i="2"/>
  <c r="J9" i="2" s="1"/>
  <c r="H8" i="2"/>
  <c r="J8" i="2" s="1"/>
  <c r="H7" i="2"/>
  <c r="J7" i="2" s="1"/>
  <c r="K6" i="2"/>
  <c r="H6" i="2"/>
  <c r="J6" i="2" s="1"/>
  <c r="H5" i="2"/>
  <c r="J5" i="2" s="1"/>
  <c r="H4" i="2"/>
  <c r="H6" i="1" l="1"/>
  <c r="K6" i="1" s="1"/>
  <c r="H35" i="1"/>
  <c r="J15" i="1"/>
  <c r="J20" i="1"/>
  <c r="J8" i="1"/>
  <c r="J11" i="1"/>
  <c r="J32" i="1"/>
  <c r="J28" i="1"/>
  <c r="J18" i="1"/>
  <c r="J16" i="1"/>
  <c r="J12" i="1"/>
  <c r="J7" i="1"/>
  <c r="J26" i="1"/>
  <c r="J25" i="1"/>
  <c r="K11" i="2"/>
  <c r="J22" i="10"/>
  <c r="J22" i="9"/>
  <c r="J22" i="8"/>
  <c r="K7" i="6"/>
  <c r="K23" i="6"/>
  <c r="K31" i="6"/>
  <c r="K23" i="5"/>
  <c r="K7" i="2"/>
  <c r="J26" i="2"/>
  <c r="K31" i="3"/>
  <c r="K22" i="12"/>
  <c r="K31" i="11"/>
  <c r="H35" i="9"/>
  <c r="H41" i="9" s="1"/>
  <c r="H42" i="9" s="1"/>
  <c r="K31" i="9"/>
  <c r="K31" i="8"/>
  <c r="H35" i="5"/>
  <c r="H41" i="5" s="1"/>
  <c r="H42" i="5" s="1"/>
  <c r="J32" i="5"/>
  <c r="K15" i="3"/>
  <c r="K27" i="10"/>
  <c r="K27" i="9"/>
  <c r="K27" i="8"/>
  <c r="J14" i="7"/>
  <c r="K18" i="7"/>
  <c r="K27" i="7"/>
  <c r="J12" i="6"/>
  <c r="J24" i="6"/>
  <c r="J4" i="5"/>
  <c r="J12" i="5"/>
  <c r="J16" i="5"/>
  <c r="J20" i="5"/>
  <c r="J24" i="5"/>
  <c r="H35" i="2"/>
  <c r="H41" i="2" s="1"/>
  <c r="H42" i="2" s="1"/>
  <c r="J18" i="2"/>
  <c r="J10" i="12"/>
  <c r="J10" i="11"/>
  <c r="J10" i="10"/>
  <c r="K14" i="10"/>
  <c r="K23" i="10"/>
  <c r="J10" i="8"/>
  <c r="K14" i="8"/>
  <c r="K23" i="8"/>
  <c r="J10" i="7"/>
  <c r="K23" i="7"/>
  <c r="J14" i="2"/>
  <c r="K27" i="2"/>
  <c r="J8" i="3"/>
  <c r="J12" i="3"/>
  <c r="J16" i="3"/>
  <c r="J20" i="3"/>
  <c r="J24" i="3"/>
  <c r="J28" i="3"/>
  <c r="J6" i="4"/>
  <c r="J10" i="4"/>
  <c r="J14" i="4"/>
  <c r="J18" i="4"/>
  <c r="J22" i="4"/>
  <c r="J26" i="4"/>
  <c r="J30" i="4"/>
  <c r="J34" i="4"/>
  <c r="K6" i="12"/>
  <c r="K19" i="12"/>
  <c r="J6" i="11"/>
  <c r="K19" i="11"/>
  <c r="J6" i="10"/>
  <c r="K19" i="10"/>
  <c r="J6" i="9"/>
  <c r="K10" i="9"/>
  <c r="K19" i="9"/>
  <c r="J6" i="8"/>
  <c r="K19" i="8"/>
  <c r="J6" i="7"/>
  <c r="K19" i="7"/>
  <c r="J34" i="5"/>
  <c r="J33" i="1"/>
  <c r="J30" i="2"/>
  <c r="H35" i="12"/>
  <c r="H41" i="12" s="1"/>
  <c r="H42" i="12" s="1"/>
  <c r="J22" i="11"/>
  <c r="K11" i="6"/>
  <c r="K19" i="6"/>
  <c r="K27" i="6"/>
  <c r="H35" i="11"/>
  <c r="H41" i="11" s="1"/>
  <c r="H42" i="11" s="1"/>
  <c r="J18" i="10"/>
  <c r="J18" i="9"/>
  <c r="J18" i="8"/>
  <c r="H35" i="6"/>
  <c r="H41" i="6" s="1"/>
  <c r="H42" i="6" s="1"/>
  <c r="K7" i="3"/>
  <c r="J14" i="12"/>
  <c r="K27" i="11"/>
  <c r="J4" i="6"/>
  <c r="J8" i="6"/>
  <c r="J20" i="6"/>
  <c r="J28" i="6"/>
  <c r="J8" i="5"/>
  <c r="J28" i="5"/>
  <c r="K31" i="2"/>
  <c r="K23" i="12"/>
  <c r="K14" i="11"/>
  <c r="K14" i="9"/>
  <c r="K23" i="9"/>
  <c r="H37" i="5"/>
  <c r="J22" i="7"/>
  <c r="K15" i="6"/>
  <c r="K7" i="5"/>
  <c r="K11" i="5"/>
  <c r="K15" i="5"/>
  <c r="K19" i="5"/>
  <c r="K27" i="5"/>
  <c r="J27" i="1"/>
  <c r="J18" i="12"/>
  <c r="K31" i="12"/>
  <c r="J18" i="11"/>
  <c r="H35" i="10"/>
  <c r="H41" i="10" s="1"/>
  <c r="H42" i="10" s="1"/>
  <c r="K31" i="10"/>
  <c r="H35" i="8"/>
  <c r="H41" i="8" s="1"/>
  <c r="H42" i="8" s="1"/>
  <c r="H35" i="7"/>
  <c r="H41" i="7" s="1"/>
  <c r="H42" i="7" s="1"/>
  <c r="K31" i="7"/>
  <c r="J22" i="2"/>
  <c r="K11" i="3"/>
  <c r="K19" i="3"/>
  <c r="K23" i="3"/>
  <c r="K27" i="3"/>
  <c r="K27" i="12"/>
  <c r="J16" i="6"/>
  <c r="J32" i="6"/>
  <c r="H35" i="3"/>
  <c r="H41" i="3" s="1"/>
  <c r="H42" i="3" s="1"/>
  <c r="J32" i="3"/>
  <c r="K23" i="11"/>
  <c r="K19" i="2"/>
  <c r="J34" i="3"/>
  <c r="H37" i="4"/>
  <c r="K11" i="12"/>
  <c r="K11" i="11"/>
  <c r="K11" i="10"/>
  <c r="K11" i="9"/>
  <c r="K11" i="8"/>
  <c r="K11" i="7"/>
  <c r="K4" i="4"/>
  <c r="K8" i="4"/>
  <c r="K12" i="4"/>
  <c r="K16" i="4"/>
  <c r="K20" i="4"/>
  <c r="K24" i="4"/>
  <c r="K28" i="4"/>
  <c r="K32" i="4"/>
  <c r="H36" i="4"/>
  <c r="H40" i="4" s="1"/>
  <c r="K4" i="12"/>
  <c r="K8" i="12"/>
  <c r="K12" i="12"/>
  <c r="K16" i="12"/>
  <c r="K20" i="12"/>
  <c r="K24" i="12"/>
  <c r="K28" i="12"/>
  <c r="K32" i="12"/>
  <c r="H36" i="12"/>
  <c r="H40" i="12" s="1"/>
  <c r="K4" i="11"/>
  <c r="K8" i="11"/>
  <c r="K12" i="11"/>
  <c r="K16" i="11"/>
  <c r="K20" i="11"/>
  <c r="K24" i="11"/>
  <c r="K28" i="11"/>
  <c r="K32" i="11"/>
  <c r="H36" i="11"/>
  <c r="H40" i="11" s="1"/>
  <c r="K4" i="10"/>
  <c r="K8" i="10"/>
  <c r="K12" i="10"/>
  <c r="K16" i="10"/>
  <c r="K20" i="10"/>
  <c r="K24" i="10"/>
  <c r="K28" i="10"/>
  <c r="K32" i="10"/>
  <c r="H36" i="10"/>
  <c r="H40" i="10" s="1"/>
  <c r="K4" i="9"/>
  <c r="K8" i="9"/>
  <c r="K12" i="9"/>
  <c r="K16" i="9"/>
  <c r="K20" i="9"/>
  <c r="K24" i="9"/>
  <c r="K28" i="9"/>
  <c r="K32" i="9"/>
  <c r="H36" i="9"/>
  <c r="H40" i="9" s="1"/>
  <c r="K4" i="8"/>
  <c r="K8" i="8"/>
  <c r="K12" i="8"/>
  <c r="K16" i="8"/>
  <c r="K20" i="8"/>
  <c r="K24" i="8"/>
  <c r="K28" i="8"/>
  <c r="K32" i="8"/>
  <c r="H36" i="8"/>
  <c r="H40" i="8" s="1"/>
  <c r="K4" i="7"/>
  <c r="K8" i="7"/>
  <c r="K12" i="7"/>
  <c r="K16" i="7"/>
  <c r="K20" i="7"/>
  <c r="K24" i="7"/>
  <c r="K28" i="7"/>
  <c r="K32" i="7"/>
  <c r="H36" i="7"/>
  <c r="H40" i="7" s="1"/>
  <c r="K4" i="6"/>
  <c r="H36" i="6"/>
  <c r="H40" i="6" s="1"/>
  <c r="K4" i="5"/>
  <c r="H36" i="5"/>
  <c r="H40" i="5" s="1"/>
  <c r="J4" i="4"/>
  <c r="K5" i="4"/>
  <c r="K9" i="4"/>
  <c r="K13" i="4"/>
  <c r="K17" i="4"/>
  <c r="K21" i="4"/>
  <c r="K25" i="4"/>
  <c r="K29" i="4"/>
  <c r="K33" i="4"/>
  <c r="J4" i="12"/>
  <c r="K5" i="12"/>
  <c r="K9" i="12"/>
  <c r="K13" i="12"/>
  <c r="K17" i="12"/>
  <c r="K21" i="12"/>
  <c r="K25" i="12"/>
  <c r="K29" i="12"/>
  <c r="K33" i="12"/>
  <c r="J4" i="11"/>
  <c r="K5" i="11"/>
  <c r="K9" i="11"/>
  <c r="K13" i="11"/>
  <c r="K17" i="11"/>
  <c r="K21" i="11"/>
  <c r="K25" i="11"/>
  <c r="K29" i="11"/>
  <c r="K33" i="11"/>
  <c r="J4" i="10"/>
  <c r="K5" i="10"/>
  <c r="K9" i="10"/>
  <c r="K13" i="10"/>
  <c r="K17" i="10"/>
  <c r="K21" i="10"/>
  <c r="K25" i="10"/>
  <c r="K29" i="10"/>
  <c r="K33" i="10"/>
  <c r="J4" i="9"/>
  <c r="K5" i="9"/>
  <c r="K9" i="9"/>
  <c r="K13" i="9"/>
  <c r="K17" i="9"/>
  <c r="K21" i="9"/>
  <c r="K25" i="9"/>
  <c r="K29" i="9"/>
  <c r="K33" i="9"/>
  <c r="J4" i="8"/>
  <c r="K5" i="8"/>
  <c r="K9" i="8"/>
  <c r="K13" i="8"/>
  <c r="K17" i="8"/>
  <c r="K21" i="8"/>
  <c r="K25" i="8"/>
  <c r="K29" i="8"/>
  <c r="K33" i="8"/>
  <c r="J4" i="7"/>
  <c r="K5" i="7"/>
  <c r="K9" i="7"/>
  <c r="K13" i="7"/>
  <c r="K17" i="7"/>
  <c r="K21" i="7"/>
  <c r="K25" i="7"/>
  <c r="K29" i="7"/>
  <c r="K33" i="7"/>
  <c r="K5" i="6"/>
  <c r="K9" i="6"/>
  <c r="K13" i="6"/>
  <c r="K17" i="6"/>
  <c r="K21" i="6"/>
  <c r="K25" i="6"/>
  <c r="K29" i="6"/>
  <c r="K33" i="6"/>
  <c r="K5" i="5"/>
  <c r="K9" i="5"/>
  <c r="K13" i="5"/>
  <c r="K17" i="5"/>
  <c r="K21" i="5"/>
  <c r="K25" i="5"/>
  <c r="K29" i="5"/>
  <c r="K33" i="5"/>
  <c r="K4" i="3"/>
  <c r="H36" i="3"/>
  <c r="H40" i="3" s="1"/>
  <c r="K5" i="3"/>
  <c r="K9" i="3"/>
  <c r="K13" i="3"/>
  <c r="K17" i="3"/>
  <c r="K21" i="3"/>
  <c r="K25" i="3"/>
  <c r="K29" i="3"/>
  <c r="K33" i="3"/>
  <c r="K4" i="2"/>
  <c r="K8" i="2"/>
  <c r="K12" i="2"/>
  <c r="K16" i="2"/>
  <c r="K20" i="2"/>
  <c r="K24" i="2"/>
  <c r="K28" i="2"/>
  <c r="K32" i="2"/>
  <c r="H36" i="2"/>
  <c r="H40" i="2" s="1"/>
  <c r="J4" i="2"/>
  <c r="K5" i="2"/>
  <c r="K9" i="2"/>
  <c r="K13" i="2"/>
  <c r="K17" i="2"/>
  <c r="K21" i="2"/>
  <c r="K25" i="2"/>
  <c r="K29" i="2"/>
  <c r="K33" i="2"/>
  <c r="H41" i="1"/>
  <c r="H42" i="1" s="1"/>
  <c r="J29" i="1"/>
  <c r="J31" i="1"/>
  <c r="J5" i="1"/>
  <c r="J9" i="1"/>
  <c r="J13" i="1"/>
  <c r="J17" i="1"/>
  <c r="J21" i="1"/>
  <c r="J23" i="1"/>
  <c r="J34" i="1"/>
  <c r="H40" i="1"/>
  <c r="J4" i="1"/>
  <c r="J6" i="1" l="1"/>
</calcChain>
</file>

<file path=xl/sharedStrings.xml><?xml version="1.0" encoding="utf-8"?>
<sst xmlns="http://schemas.openxmlformats.org/spreadsheetml/2006/main" count="604" uniqueCount="25">
  <si>
    <t>Date</t>
  </si>
  <si>
    <t>matin</t>
  </si>
  <si>
    <t>après midi</t>
  </si>
  <si>
    <t>Total heures</t>
  </si>
  <si>
    <t>dont heures nuit</t>
  </si>
  <si>
    <t>emb</t>
  </si>
  <si>
    <t>deb</t>
  </si>
  <si>
    <t>JEUDI</t>
  </si>
  <si>
    <t>VENDREDI</t>
  </si>
  <si>
    <t>SAMEDI</t>
  </si>
  <si>
    <t>DIMANCHE</t>
  </si>
  <si>
    <t>LUNDI</t>
  </si>
  <si>
    <t>MARDI</t>
  </si>
  <si>
    <t>MERCREDI</t>
  </si>
  <si>
    <t>dont heures dimanche</t>
  </si>
  <si>
    <t>dont heures jours fériés</t>
  </si>
  <si>
    <t>dont heures de nuit</t>
  </si>
  <si>
    <t>REPORT NOVEMBRE</t>
  </si>
  <si>
    <t>TOTAL DES HEURES NOVEMBRE ET DECEMBRE</t>
  </si>
  <si>
    <t>BRUT</t>
  </si>
  <si>
    <t>NET</t>
  </si>
  <si>
    <t>code</t>
  </si>
  <si>
    <t xml:space="preserve">AGENT </t>
  </si>
  <si>
    <t>TC</t>
  </si>
  <si>
    <t>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</si>
</sst>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:mm;@"/>
    <numFmt numFmtId="165" formatCode="[h]:mm:ss;@"/>
  </numFmts>
  <fonts count="10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1"/>
      <color indexed="8"/>
      <name val="Calibri"/>
      <family val="2"/>
      <charset val="1"/>
    </font>
    <font>
      <b/>
      <sz val="11"/>
      <color indexed="8"/>
      <name val="Arial"/>
      <family val="2"/>
      <charset val="1"/>
    </font>
    <font>
      <b/>
      <sz val="11"/>
      <color indexed="8"/>
      <name val="Calibri"/>
      <family val="2"/>
    </font>
    <font>
      <sz val="10"/>
      <color indexed="8"/>
      <name val="Calibri"/>
      <family val="2"/>
      <charset val="1"/>
    </font>
    <font>
      <sz val="7"/>
      <color indexed="8"/>
      <name val="Calibri"/>
      <family val="2"/>
      <charset val="1"/>
    </font>
    <font>
      <sz val="11"/>
      <color theme="1"/>
      <name val="Times New Roman"/>
      <family val="2"/>
    </font>
    <font>
      <b/>
      <sz val="11"/>
      <name val="Arial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2" xfId="3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1" xfId="3" applyNumberFormat="1" applyFont="1" applyBorder="1" applyAlignment="1">
      <alignment horizontal="center"/>
    </xf>
    <xf numFmtId="0" fontId="2" fillId="0" borderId="4" xfId="3" applyBorder="1" applyAlignment="1">
      <alignment horizontal="center"/>
    </xf>
    <xf numFmtId="0" fontId="0" fillId="0" borderId="5" xfId="0" applyBorder="1" applyAlignment="1">
      <alignment horizontal="center"/>
    </xf>
    <xf numFmtId="0" fontId="7" fillId="0" borderId="1" xfId="3" applyFont="1" applyBorder="1" applyAlignment="1">
      <alignment horizontal="center"/>
    </xf>
    <xf numFmtId="0" fontId="0" fillId="0" borderId="1" xfId="3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8" fillId="0" borderId="1" xfId="1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9" fillId="0" borderId="7" xfId="3" applyNumberFormat="1" applyFont="1" applyBorder="1" applyAlignment="1">
      <alignment horizontal="center"/>
    </xf>
    <xf numFmtId="165" fontId="9" fillId="0" borderId="6" xfId="3" applyNumberFormat="1" applyFont="1" applyBorder="1" applyAlignment="1">
      <alignment horizontal="center"/>
    </xf>
    <xf numFmtId="0" fontId="0" fillId="0" borderId="0" xfId="3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3" applyFont="1" applyBorder="1" applyAlignment="1">
      <alignment horizontal="center"/>
    </xf>
    <xf numFmtId="164" fontId="0" fillId="0" borderId="0" xfId="3" applyNumberFormat="1" applyFont="1" applyBorder="1" applyAlignment="1">
      <alignment horizontal="center"/>
    </xf>
    <xf numFmtId="164" fontId="9" fillId="0" borderId="0" xfId="3" applyNumberFormat="1" applyFont="1" applyBorder="1" applyAlignment="1">
      <alignment horizontal="center"/>
    </xf>
    <xf numFmtId="44" fontId="9" fillId="0" borderId="0" xfId="2" applyFont="1" applyBorder="1" applyAlignment="1">
      <alignment horizontal="center"/>
    </xf>
    <xf numFmtId="0" fontId="7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9" fillId="0" borderId="0" xfId="0" applyNumberFormat="1" applyFont="1" applyAlignment="1">
      <alignment horizontal="center"/>
    </xf>
    <xf numFmtId="44" fontId="9" fillId="0" borderId="0" xfId="2" applyFont="1" applyAlignment="1">
      <alignment horizontal="center"/>
    </xf>
    <xf numFmtId="0" fontId="0" fillId="0" borderId="1" xfId="3" applyFont="1" applyBorder="1" applyAlignment="1">
      <alignment horizontal="center"/>
    </xf>
    <xf numFmtId="0" fontId="9" fillId="0" borderId="7" xfId="3" applyFont="1" applyBorder="1" applyAlignment="1">
      <alignment horizontal="center"/>
    </xf>
    <xf numFmtId="0" fontId="9" fillId="0" borderId="8" xfId="3" applyFont="1" applyBorder="1" applyAlignment="1">
      <alignment horizontal="center"/>
    </xf>
    <xf numFmtId="0" fontId="9" fillId="0" borderId="9" xfId="3" applyFont="1" applyBorder="1" applyAlignment="1">
      <alignment horizontal="center"/>
    </xf>
    <xf numFmtId="0" fontId="9" fillId="0" borderId="10" xfId="3" applyFont="1" applyBorder="1" applyAlignment="1">
      <alignment horizontal="center"/>
    </xf>
    <xf numFmtId="17" fontId="4" fillId="0" borderId="1" xfId="3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164" fontId="0" fillId="0" borderId="1" xfId="3" applyNumberFormat="1" applyFont="1" applyBorder="1" applyAlignment="1">
      <alignment horizontal="center"/>
    </xf>
    <xf numFmtId="164" fontId="5" fillId="0" borderId="1" xfId="3" applyNumberFormat="1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7" xfId="3" applyFont="1" applyBorder="1" applyAlignment="1">
      <alignment horizontal="center" vertical="center" wrapText="1"/>
    </xf>
    <xf numFmtId="0" fontId="4" fillId="0" borderId="13" xfId="3" applyFont="1" applyBorder="1" applyAlignment="1">
      <alignment horizontal="center" vertical="center" wrapText="1"/>
    </xf>
    <xf numFmtId="20" fontId="0" fillId="0" borderId="0" xfId="0" applyNumberFormat="1"/>
  </cellXfs>
  <cellStyles count="4">
    <cellStyle name="Excel Built-in Excel Built-in Normal" xfId="3"/>
    <cellStyle name="Milliers" xfId="1" builtinId="3"/>
    <cellStyle name="Monétaire" xfId="2" builtinId="4"/>
    <cellStyle name="Normal" xfId="0" builtinId="0"/>
  </cellStyles>
  <dxfs count="391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sz val="11"/>
        <color rgb="FF000000"/>
        <name val="Calibri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ont>
        <sz val="11"/>
        <color rgb="FF000000"/>
        <name val="Calibri"/>
      </font>
    </dxf>
    <dxf>
      <font>
        <b val="0"/>
        <condense val="0"/>
        <extend val="0"/>
        <sz val="11"/>
        <color indexed="16"/>
      </font>
      <fill>
        <patternFill patternType="solid">
          <fgColor indexed="22"/>
          <bgColor indexed="47"/>
        </patternFill>
      </fill>
    </dxf>
    <dxf>
      <fill>
        <patternFill>
          <bgColor theme="0"/>
        </patternFill>
      </fill>
    </dxf>
    <dxf>
      <font>
        <sz val="11"/>
        <color rgb="FF000000"/>
        <name val="Calibri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workbookViewId="0">
      <selection activeCell="E3" sqref="E3"/>
    </sheetView>
  </sheetViews>
  <sheetFormatPr baseColWidth="10" defaultRowHeight="15.75" x14ac:dyDescent="0.25"/>
  <sheetData>
    <row r="2" spans="1:5" x14ac:dyDescent="0.25">
      <c r="A2" t="s">
        <v>23</v>
      </c>
      <c r="B2" s="42">
        <v>0.33333333333333331</v>
      </c>
      <c r="C2" s="42">
        <v>0.67708333333333337</v>
      </c>
      <c r="E2" s="42"/>
    </row>
    <row r="3" spans="1:5" x14ac:dyDescent="0.25">
      <c r="A3" t="s">
        <v>24</v>
      </c>
      <c r="B3" s="42">
        <v>0.33333333333333331</v>
      </c>
      <c r="C3" s="42">
        <v>0.58333333333333337</v>
      </c>
      <c r="D3" s="42">
        <v>0.70833333333333337</v>
      </c>
      <c r="E3" s="42">
        <v>0.79166666666666663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workbookViewId="0">
      <selection activeCell="C6" sqref="C6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 t="s">
        <v>23</v>
      </c>
      <c r="D4" s="9">
        <f>IFERROR(VLOOKUP($C4,Paramétres!$A$2:$E$3,COLUMN()-2,FALSE),"")</f>
        <v>0.33333333333333331</v>
      </c>
      <c r="E4" s="9">
        <f>IFERROR(VLOOKUP($C4,Paramétres!$A$2:$E$3,COLUMN()-2,FALSE),"")</f>
        <v>0.67708333333333337</v>
      </c>
      <c r="F4" s="9">
        <f>IFERROR(VLOOKUP($C4,Paramétres!$A$2:$E$3,COLUMN()-2,FALSE),"")</f>
        <v>0</v>
      </c>
      <c r="G4" s="9">
        <f>IFERROR(VLOOKUP($C4,Paramétres!$A$2:$E$3,COLUMN()-2,FALSE),"")</f>
        <v>0</v>
      </c>
      <c r="H4" s="9">
        <f>IFERROR((E4-D4)+(G4-F4),"")</f>
        <v>0.34375000000000006</v>
      </c>
      <c r="I4" s="8"/>
      <c r="J4" s="10" t="str">
        <f t="shared" ref="J4:J30" si="0">IF(H4=0,"repos","")</f>
        <v/>
      </c>
      <c r="K4" s="11">
        <f>IF(H4="","",H4*10.85*24)</f>
        <v>89.512500000000003</v>
      </c>
    </row>
    <row r="5" spans="1:11" x14ac:dyDescent="0.25">
      <c r="A5" s="7" t="s">
        <v>11</v>
      </c>
      <c r="B5" s="8">
        <v>2</v>
      </c>
      <c r="C5" s="8" t="s">
        <v>24</v>
      </c>
      <c r="D5" s="9">
        <f>IFERROR(VLOOKUP($C5,Paramétres!$A$2:$E$3,COLUMN()-2,FALSE),"")</f>
        <v>0.33333333333333331</v>
      </c>
      <c r="E5" s="9">
        <f>IFERROR(VLOOKUP($C5,Paramétres!$A$2:$E$3,COLUMN()-2,FALSE),"")</f>
        <v>0.58333333333333337</v>
      </c>
      <c r="F5" s="9">
        <f>IFERROR(VLOOKUP($C5,Paramétres!$A$2:$E$3,COLUMN()-2,FALSE),"")</f>
        <v>0.70833333333333337</v>
      </c>
      <c r="G5" s="9">
        <f>IFERROR(VLOOKUP($C5,Paramétres!$A$2:$E$3,COLUMN()-2,FALSE),"")</f>
        <v>0.79166666666666663</v>
      </c>
      <c r="H5" s="9">
        <f t="shared" ref="H5:H34" si="1">IFERROR((E5-D5)+(G5-F5),"")</f>
        <v>0.33333333333333331</v>
      </c>
      <c r="I5" s="8"/>
      <c r="J5" s="10" t="str">
        <f t="shared" si="0"/>
        <v/>
      </c>
      <c r="K5" s="11">
        <f t="shared" ref="K5:K34" si="2">IF(H5="","",H5*10.85*24)</f>
        <v>86.799999999999983</v>
      </c>
    </row>
    <row r="6" spans="1:11" x14ac:dyDescent="0.25">
      <c r="A6" s="7" t="s">
        <v>12</v>
      </c>
      <c r="B6" s="8">
        <v>3</v>
      </c>
      <c r="C6" s="8"/>
      <c r="D6" s="9" t="str">
        <f>IFERROR(VLOOKUP($C6,Paramétres!$A$2:$E$3,COLUMN()-2,FALSE),"")</f>
        <v/>
      </c>
      <c r="E6" s="9" t="str">
        <f>IFERROR(VLOOKUP($C6,Paramétres!$A$2:$E$3,COLUMN()-2,FALSE),"")</f>
        <v/>
      </c>
      <c r="F6" s="9" t="str">
        <f>IFERROR(VLOOKUP($C6,Paramétres!$A$2:$E$3,COLUMN()-2,FALSE),"")</f>
        <v/>
      </c>
      <c r="G6" s="9" t="str">
        <f>IFERROR(VLOOKUP($C6,Paramétres!$A$2:$E$3,COLUMN()-2,FALSE),"")</f>
        <v/>
      </c>
      <c r="H6" s="9" t="str">
        <f t="shared" si="1"/>
        <v/>
      </c>
      <c r="I6" s="8"/>
      <c r="J6" s="10" t="str">
        <f t="shared" si="0"/>
        <v/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 t="str">
        <f>IFERROR(VLOOKUP($C7,Paramétres!$A$2:$E$3,COLUMN()-2,FALSE),"")</f>
        <v/>
      </c>
      <c r="E7" s="9" t="str">
        <f>IFERROR(VLOOKUP($C7,Paramétres!$A$2:$E$3,COLUMN()-2,FALSE),"")</f>
        <v/>
      </c>
      <c r="F7" s="9" t="str">
        <f>IFERROR(VLOOKUP($C7,Paramétres!$A$2:$E$3,COLUMN()-2,FALSE),"")</f>
        <v/>
      </c>
      <c r="G7" s="9" t="str">
        <f>IFERROR(VLOOKUP($C7,Paramétres!$A$2:$E$3,COLUMN()-2,FALSE),"")</f>
        <v/>
      </c>
      <c r="H7" s="9" t="str">
        <f t="shared" si="1"/>
        <v/>
      </c>
      <c r="I7" s="8"/>
      <c r="J7" s="10" t="str">
        <f t="shared" si="0"/>
        <v/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 t="str">
        <f>IFERROR(VLOOKUP($C8,Paramétres!$A$2:$E$3,COLUMN()-2,FALSE),"")</f>
        <v/>
      </c>
      <c r="E8" s="9" t="str">
        <f>IFERROR(VLOOKUP($C8,Paramétres!$A$2:$E$3,COLUMN()-2,FALSE),"")</f>
        <v/>
      </c>
      <c r="F8" s="9" t="str">
        <f>IFERROR(VLOOKUP($C8,Paramétres!$A$2:$E$3,COLUMN()-2,FALSE),"")</f>
        <v/>
      </c>
      <c r="G8" s="9" t="str">
        <f>IFERROR(VLOOKUP($C8,Paramétres!$A$2:$E$3,COLUMN()-2,FALSE),"")</f>
        <v/>
      </c>
      <c r="H8" s="9" t="str">
        <f t="shared" si="1"/>
        <v/>
      </c>
      <c r="I8" s="8"/>
      <c r="J8" s="10" t="str">
        <f t="shared" si="0"/>
        <v/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 t="str">
        <f>IFERROR(VLOOKUP($C9,Paramétres!$A$2:$E$3,COLUMN()-2,FALSE),"")</f>
        <v/>
      </c>
      <c r="E9" s="9" t="str">
        <f>IFERROR(VLOOKUP($C9,Paramétres!$A$2:$E$3,COLUMN()-2,FALSE),"")</f>
        <v/>
      </c>
      <c r="F9" s="9" t="str">
        <f>IFERROR(VLOOKUP($C9,Paramétres!$A$2:$E$3,COLUMN()-2,FALSE),"")</f>
        <v/>
      </c>
      <c r="G9" s="9" t="str">
        <f>IFERROR(VLOOKUP($C9,Paramétres!$A$2:$E$3,COLUMN()-2,FALSE),"")</f>
        <v/>
      </c>
      <c r="H9" s="9" t="str">
        <f t="shared" si="1"/>
        <v/>
      </c>
      <c r="I9" s="8"/>
      <c r="J9" s="10" t="str">
        <f t="shared" si="0"/>
        <v/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 t="str">
        <f>IFERROR(VLOOKUP($C10,Paramétres!$A$2:$E$3,COLUMN()-2,FALSE),"")</f>
        <v/>
      </c>
      <c r="E10" s="9" t="str">
        <f>IFERROR(VLOOKUP($C10,Paramétres!$A$2:$E$3,COLUMN()-2,FALSE),"")</f>
        <v/>
      </c>
      <c r="F10" s="9" t="str">
        <f>IFERROR(VLOOKUP($C10,Paramétres!$A$2:$E$3,COLUMN()-2,FALSE),"")</f>
        <v/>
      </c>
      <c r="G10" s="9" t="str">
        <f>IFERROR(VLOOKUP($C10,Paramétres!$A$2:$E$3,COLUMN()-2,FALSE),"")</f>
        <v/>
      </c>
      <c r="H10" s="9" t="str">
        <f t="shared" si="1"/>
        <v/>
      </c>
      <c r="I10" s="8"/>
      <c r="J10" s="10" t="str">
        <f t="shared" si="0"/>
        <v/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 t="str">
        <f>IFERROR(VLOOKUP($C11,Paramétres!$A$2:$E$3,COLUMN()-2,FALSE),"")</f>
        <v/>
      </c>
      <c r="E11" s="9" t="str">
        <f>IFERROR(VLOOKUP($C11,Paramétres!$A$2:$E$3,COLUMN()-2,FALSE),"")</f>
        <v/>
      </c>
      <c r="F11" s="9" t="str">
        <f>IFERROR(VLOOKUP($C11,Paramétres!$A$2:$E$3,COLUMN()-2,FALSE),"")</f>
        <v/>
      </c>
      <c r="G11" s="9" t="str">
        <f>IFERROR(VLOOKUP($C11,Paramétres!$A$2:$E$3,COLUMN()-2,FALSE),"")</f>
        <v/>
      </c>
      <c r="H11" s="9" t="str">
        <f t="shared" si="1"/>
        <v/>
      </c>
      <c r="I11" s="8"/>
      <c r="J11" s="10" t="str">
        <f t="shared" si="0"/>
        <v/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 t="str">
        <f>IFERROR(VLOOKUP($C12,Paramétres!$A$2:$E$3,COLUMN()-2,FALSE),"")</f>
        <v/>
      </c>
      <c r="E12" s="9" t="str">
        <f>IFERROR(VLOOKUP($C12,Paramétres!$A$2:$E$3,COLUMN()-2,FALSE),"")</f>
        <v/>
      </c>
      <c r="F12" s="9" t="str">
        <f>IFERROR(VLOOKUP($C12,Paramétres!$A$2:$E$3,COLUMN()-2,FALSE),"")</f>
        <v/>
      </c>
      <c r="G12" s="9" t="str">
        <f>IFERROR(VLOOKUP($C12,Paramétres!$A$2:$E$3,COLUMN()-2,FALSE),"")</f>
        <v/>
      </c>
      <c r="H12" s="9" t="str">
        <f t="shared" si="1"/>
        <v/>
      </c>
      <c r="I12" s="8"/>
      <c r="J12" s="10" t="str">
        <f t="shared" si="0"/>
        <v/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 t="str">
        <f>IFERROR(VLOOKUP($C13,Paramétres!$A$2:$E$3,COLUMN()-2,FALSE),"")</f>
        <v/>
      </c>
      <c r="E13" s="9" t="str">
        <f>IFERROR(VLOOKUP($C13,Paramétres!$A$2:$E$3,COLUMN()-2,FALSE),"")</f>
        <v/>
      </c>
      <c r="F13" s="9" t="str">
        <f>IFERROR(VLOOKUP($C13,Paramétres!$A$2:$E$3,COLUMN()-2,FALSE),"")</f>
        <v/>
      </c>
      <c r="G13" s="9" t="str">
        <f>IFERROR(VLOOKUP($C13,Paramétres!$A$2:$E$3,COLUMN()-2,FALSE),"")</f>
        <v/>
      </c>
      <c r="H13" s="9" t="str">
        <f t="shared" si="1"/>
        <v/>
      </c>
      <c r="I13" s="8"/>
      <c r="J13" s="10" t="str">
        <f t="shared" si="0"/>
        <v/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 t="str">
        <f>IFERROR(VLOOKUP($C14,Paramétres!$A$2:$E$3,COLUMN()-2,FALSE),"")</f>
        <v/>
      </c>
      <c r="E14" s="9" t="str">
        <f>IFERROR(VLOOKUP($C14,Paramétres!$A$2:$E$3,COLUMN()-2,FALSE),"")</f>
        <v/>
      </c>
      <c r="F14" s="9" t="str">
        <f>IFERROR(VLOOKUP($C14,Paramétres!$A$2:$E$3,COLUMN()-2,FALSE),"")</f>
        <v/>
      </c>
      <c r="G14" s="9" t="str">
        <f>IFERROR(VLOOKUP($C14,Paramétres!$A$2:$E$3,COLUMN()-2,FALSE),"")</f>
        <v/>
      </c>
      <c r="H14" s="9" t="str">
        <f t="shared" si="1"/>
        <v/>
      </c>
      <c r="I14" s="8"/>
      <c r="J14" s="10" t="str">
        <f t="shared" si="0"/>
        <v/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 t="str">
        <f>IFERROR(VLOOKUP($C15,Paramétres!$A$2:$E$3,COLUMN()-2,FALSE),"")</f>
        <v/>
      </c>
      <c r="E15" s="9" t="str">
        <f>IFERROR(VLOOKUP($C15,Paramétres!$A$2:$E$3,COLUMN()-2,FALSE),"")</f>
        <v/>
      </c>
      <c r="F15" s="9" t="str">
        <f>IFERROR(VLOOKUP($C15,Paramétres!$A$2:$E$3,COLUMN()-2,FALSE),"")</f>
        <v/>
      </c>
      <c r="G15" s="9" t="str">
        <f>IFERROR(VLOOKUP($C15,Paramétres!$A$2:$E$3,COLUMN()-2,FALSE),"")</f>
        <v/>
      </c>
      <c r="H15" s="9" t="str">
        <f t="shared" si="1"/>
        <v/>
      </c>
      <c r="I15" s="8"/>
      <c r="J15" s="10" t="str">
        <f t="shared" si="0"/>
        <v/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 t="str">
        <f>IFERROR(VLOOKUP($C16,Paramétres!$A$2:$E$3,COLUMN()-2,FALSE),"")</f>
        <v/>
      </c>
      <c r="E16" s="9" t="str">
        <f>IFERROR(VLOOKUP($C16,Paramétres!$A$2:$E$3,COLUMN()-2,FALSE),"")</f>
        <v/>
      </c>
      <c r="F16" s="9" t="str">
        <f>IFERROR(VLOOKUP($C16,Paramétres!$A$2:$E$3,COLUMN()-2,FALSE),"")</f>
        <v/>
      </c>
      <c r="G16" s="9" t="str">
        <f>IFERROR(VLOOKUP($C16,Paramétres!$A$2:$E$3,COLUMN()-2,FALSE),"")</f>
        <v/>
      </c>
      <c r="H16" s="9" t="str">
        <f t="shared" si="1"/>
        <v/>
      </c>
      <c r="I16" s="8"/>
      <c r="J16" s="10" t="str">
        <f t="shared" si="0"/>
        <v/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 t="str">
        <f>IFERROR(VLOOKUP($C17,Paramétres!$A$2:$E$3,COLUMN()-2,FALSE),"")</f>
        <v/>
      </c>
      <c r="E17" s="9" t="str">
        <f>IFERROR(VLOOKUP($C17,Paramétres!$A$2:$E$3,COLUMN()-2,FALSE),"")</f>
        <v/>
      </c>
      <c r="F17" s="9" t="str">
        <f>IFERROR(VLOOKUP($C17,Paramétres!$A$2:$E$3,COLUMN()-2,FALSE),"")</f>
        <v/>
      </c>
      <c r="G17" s="9" t="str">
        <f>IFERROR(VLOOKUP($C17,Paramétres!$A$2:$E$3,COLUMN()-2,FALSE),"")</f>
        <v/>
      </c>
      <c r="H17" s="9" t="str">
        <f t="shared" si="1"/>
        <v/>
      </c>
      <c r="I17" s="8"/>
      <c r="J17" s="10" t="str">
        <f t="shared" si="0"/>
        <v/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 t="str">
        <f>IFERROR(VLOOKUP($C18,Paramétres!$A$2:$E$3,COLUMN()-2,FALSE),"")</f>
        <v/>
      </c>
      <c r="E18" s="9" t="str">
        <f>IFERROR(VLOOKUP($C18,Paramétres!$A$2:$E$3,COLUMN()-2,FALSE),"")</f>
        <v/>
      </c>
      <c r="F18" s="9" t="str">
        <f>IFERROR(VLOOKUP($C18,Paramétres!$A$2:$E$3,COLUMN()-2,FALSE),"")</f>
        <v/>
      </c>
      <c r="G18" s="9" t="str">
        <f>IFERROR(VLOOKUP($C18,Paramétres!$A$2:$E$3,COLUMN()-2,FALSE),"")</f>
        <v/>
      </c>
      <c r="H18" s="9" t="str">
        <f t="shared" si="1"/>
        <v/>
      </c>
      <c r="I18" s="8"/>
      <c r="J18" s="10" t="str">
        <f t="shared" si="0"/>
        <v/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 t="str">
        <f>IFERROR(VLOOKUP($C19,Paramétres!$A$2:$E$3,COLUMN()-2,FALSE),"")</f>
        <v/>
      </c>
      <c r="E19" s="9" t="str">
        <f>IFERROR(VLOOKUP($C19,Paramétres!$A$2:$E$3,COLUMN()-2,FALSE),"")</f>
        <v/>
      </c>
      <c r="F19" s="9" t="str">
        <f>IFERROR(VLOOKUP($C19,Paramétres!$A$2:$E$3,COLUMN()-2,FALSE),"")</f>
        <v/>
      </c>
      <c r="G19" s="9" t="str">
        <f>IFERROR(VLOOKUP($C19,Paramétres!$A$2:$E$3,COLUMN()-2,FALSE),"")</f>
        <v/>
      </c>
      <c r="H19" s="9" t="str">
        <f t="shared" si="1"/>
        <v/>
      </c>
      <c r="I19" s="8"/>
      <c r="J19" s="10" t="str">
        <f t="shared" si="0"/>
        <v/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 t="str">
        <f>IFERROR(VLOOKUP($C20,Paramétres!$A$2:$E$3,COLUMN()-2,FALSE),"")</f>
        <v/>
      </c>
      <c r="E20" s="9" t="str">
        <f>IFERROR(VLOOKUP($C20,Paramétres!$A$2:$E$3,COLUMN()-2,FALSE),"")</f>
        <v/>
      </c>
      <c r="F20" s="9" t="str">
        <f>IFERROR(VLOOKUP($C20,Paramétres!$A$2:$E$3,COLUMN()-2,FALSE),"")</f>
        <v/>
      </c>
      <c r="G20" s="9" t="str">
        <f>IFERROR(VLOOKUP($C20,Paramétres!$A$2:$E$3,COLUMN()-2,FALSE),"")</f>
        <v/>
      </c>
      <c r="H20" s="9" t="str">
        <f t="shared" si="1"/>
        <v/>
      </c>
      <c r="I20" s="8"/>
      <c r="J20" s="10" t="str">
        <f t="shared" si="0"/>
        <v/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 t="str">
        <f>IFERROR(VLOOKUP($C21,Paramétres!$A$2:$E$3,COLUMN()-2,FALSE),"")</f>
        <v/>
      </c>
      <c r="E21" s="9" t="str">
        <f>IFERROR(VLOOKUP($C21,Paramétres!$A$2:$E$3,COLUMN()-2,FALSE),"")</f>
        <v/>
      </c>
      <c r="F21" s="9" t="str">
        <f>IFERROR(VLOOKUP($C21,Paramétres!$A$2:$E$3,COLUMN()-2,FALSE),"")</f>
        <v/>
      </c>
      <c r="G21" s="9" t="str">
        <f>IFERROR(VLOOKUP($C21,Paramétres!$A$2:$E$3,COLUMN()-2,FALSE),"")</f>
        <v/>
      </c>
      <c r="H21" s="9" t="str">
        <f t="shared" si="1"/>
        <v/>
      </c>
      <c r="I21" s="8"/>
      <c r="J21" s="10" t="str">
        <f t="shared" si="0"/>
        <v/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 t="str">
        <f>IFERROR(VLOOKUP($C22,Paramétres!$A$2:$E$3,COLUMN()-2,FALSE),"")</f>
        <v/>
      </c>
      <c r="E22" s="9" t="str">
        <f>IFERROR(VLOOKUP($C22,Paramétres!$A$2:$E$3,COLUMN()-2,FALSE),"")</f>
        <v/>
      </c>
      <c r="F22" s="9" t="str">
        <f>IFERROR(VLOOKUP($C22,Paramétres!$A$2:$E$3,COLUMN()-2,FALSE),"")</f>
        <v/>
      </c>
      <c r="G22" s="9" t="str">
        <f>IFERROR(VLOOKUP($C22,Paramétres!$A$2:$E$3,COLUMN()-2,FALSE),"")</f>
        <v/>
      </c>
      <c r="H22" s="9" t="str">
        <f t="shared" si="1"/>
        <v/>
      </c>
      <c r="I22" s="8"/>
      <c r="J22" s="10" t="str">
        <f t="shared" si="0"/>
        <v/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 t="str">
        <f>IFERROR(VLOOKUP($C23,Paramétres!$A$2:$E$3,COLUMN()-2,FALSE),"")</f>
        <v/>
      </c>
      <c r="E23" s="9" t="str">
        <f>IFERROR(VLOOKUP($C23,Paramétres!$A$2:$E$3,COLUMN()-2,FALSE),"")</f>
        <v/>
      </c>
      <c r="F23" s="9" t="str">
        <f>IFERROR(VLOOKUP($C23,Paramétres!$A$2:$E$3,COLUMN()-2,FALSE),"")</f>
        <v/>
      </c>
      <c r="G23" s="9" t="str">
        <f>IFERROR(VLOOKUP($C23,Paramétres!$A$2:$E$3,COLUMN()-2,FALSE),"")</f>
        <v/>
      </c>
      <c r="H23" s="9" t="str">
        <f t="shared" si="1"/>
        <v/>
      </c>
      <c r="I23" s="8"/>
      <c r="J23" s="10" t="str">
        <f t="shared" si="0"/>
        <v/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 t="str">
        <f>IFERROR(VLOOKUP($C24,Paramétres!$A$2:$E$3,COLUMN()-2,FALSE),"")</f>
        <v/>
      </c>
      <c r="E24" s="9" t="str">
        <f>IFERROR(VLOOKUP($C24,Paramétres!$A$2:$E$3,COLUMN()-2,FALSE),"")</f>
        <v/>
      </c>
      <c r="F24" s="9" t="str">
        <f>IFERROR(VLOOKUP($C24,Paramétres!$A$2:$E$3,COLUMN()-2,FALSE),"")</f>
        <v/>
      </c>
      <c r="G24" s="9" t="str">
        <f>IFERROR(VLOOKUP($C24,Paramétres!$A$2:$E$3,COLUMN()-2,FALSE),"")</f>
        <v/>
      </c>
      <c r="H24" s="9" t="str">
        <f t="shared" si="1"/>
        <v/>
      </c>
      <c r="I24" s="8"/>
      <c r="J24" s="10" t="str">
        <f t="shared" si="0"/>
        <v/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 t="str">
        <f>IFERROR(VLOOKUP($C25,Paramétres!$A$2:$E$3,COLUMN()-2,FALSE),"")</f>
        <v/>
      </c>
      <c r="E25" s="9" t="str">
        <f>IFERROR(VLOOKUP($C25,Paramétres!$A$2:$E$3,COLUMN()-2,FALSE),"")</f>
        <v/>
      </c>
      <c r="F25" s="9" t="str">
        <f>IFERROR(VLOOKUP($C25,Paramétres!$A$2:$E$3,COLUMN()-2,FALSE),"")</f>
        <v/>
      </c>
      <c r="G25" s="9" t="str">
        <f>IFERROR(VLOOKUP($C25,Paramétres!$A$2:$E$3,COLUMN()-2,FALSE),"")</f>
        <v/>
      </c>
      <c r="H25" s="9" t="str">
        <f t="shared" si="1"/>
        <v/>
      </c>
      <c r="I25" s="8"/>
      <c r="J25" s="10" t="str">
        <f t="shared" si="0"/>
        <v/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 t="str">
        <f>IFERROR(VLOOKUP($C26,Paramétres!$A$2:$E$3,COLUMN()-2,FALSE),"")</f>
        <v/>
      </c>
      <c r="E26" s="9" t="str">
        <f>IFERROR(VLOOKUP($C26,Paramétres!$A$2:$E$3,COLUMN()-2,FALSE),"")</f>
        <v/>
      </c>
      <c r="F26" s="9" t="str">
        <f>IFERROR(VLOOKUP($C26,Paramétres!$A$2:$E$3,COLUMN()-2,FALSE),"")</f>
        <v/>
      </c>
      <c r="G26" s="9" t="str">
        <f>IFERROR(VLOOKUP($C26,Paramétres!$A$2:$E$3,COLUMN()-2,FALSE),"")</f>
        <v/>
      </c>
      <c r="H26" s="9" t="str">
        <f t="shared" si="1"/>
        <v/>
      </c>
      <c r="I26" s="8"/>
      <c r="J26" s="10" t="str">
        <f t="shared" si="0"/>
        <v/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 t="str">
        <f>IFERROR(VLOOKUP($C27,Paramétres!$A$2:$E$3,COLUMN()-2,FALSE),"")</f>
        <v/>
      </c>
      <c r="E27" s="9" t="str">
        <f>IFERROR(VLOOKUP($C27,Paramétres!$A$2:$E$3,COLUMN()-2,FALSE),"")</f>
        <v/>
      </c>
      <c r="F27" s="9" t="str">
        <f>IFERROR(VLOOKUP($C27,Paramétres!$A$2:$E$3,COLUMN()-2,FALSE),"")</f>
        <v/>
      </c>
      <c r="G27" s="9" t="str">
        <f>IFERROR(VLOOKUP($C27,Paramétres!$A$2:$E$3,COLUMN()-2,FALSE),"")</f>
        <v/>
      </c>
      <c r="H27" s="9" t="str">
        <f t="shared" si="1"/>
        <v/>
      </c>
      <c r="I27" s="8"/>
      <c r="J27" s="10" t="str">
        <f t="shared" si="0"/>
        <v/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 t="str">
        <f>IFERROR(VLOOKUP($C28,Paramétres!$A$2:$E$3,COLUMN()-2,FALSE),"")</f>
        <v/>
      </c>
      <c r="E28" s="9" t="str">
        <f>IFERROR(VLOOKUP($C28,Paramétres!$A$2:$E$3,COLUMN()-2,FALSE),"")</f>
        <v/>
      </c>
      <c r="F28" s="9" t="str">
        <f>IFERROR(VLOOKUP($C28,Paramétres!$A$2:$E$3,COLUMN()-2,FALSE),"")</f>
        <v/>
      </c>
      <c r="G28" s="9" t="str">
        <f>IFERROR(VLOOKUP($C28,Paramétres!$A$2:$E$3,COLUMN()-2,FALSE),"")</f>
        <v/>
      </c>
      <c r="H28" s="9" t="str">
        <f t="shared" si="1"/>
        <v/>
      </c>
      <c r="I28" s="8"/>
      <c r="J28" s="10" t="str">
        <f t="shared" si="0"/>
        <v/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 t="str">
        <f>IFERROR(VLOOKUP($C29,Paramétres!$A$2:$E$3,COLUMN()-2,FALSE),"")</f>
        <v/>
      </c>
      <c r="E29" s="9" t="str">
        <f>IFERROR(VLOOKUP($C29,Paramétres!$A$2:$E$3,COLUMN()-2,FALSE),"")</f>
        <v/>
      </c>
      <c r="F29" s="9" t="str">
        <f>IFERROR(VLOOKUP($C29,Paramétres!$A$2:$E$3,COLUMN()-2,FALSE),"")</f>
        <v/>
      </c>
      <c r="G29" s="9" t="str">
        <f>IFERROR(VLOOKUP($C29,Paramétres!$A$2:$E$3,COLUMN()-2,FALSE),"")</f>
        <v/>
      </c>
      <c r="H29" s="9" t="str">
        <f t="shared" si="1"/>
        <v/>
      </c>
      <c r="I29" s="8"/>
      <c r="J29" s="10" t="str">
        <f t="shared" si="0"/>
        <v/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 t="str">
        <f>IFERROR(VLOOKUP($C30,Paramétres!$A$2:$E$3,COLUMN()-2,FALSE),"")</f>
        <v/>
      </c>
      <c r="E30" s="9" t="str">
        <f>IFERROR(VLOOKUP($C30,Paramétres!$A$2:$E$3,COLUMN()-2,FALSE),"")</f>
        <v/>
      </c>
      <c r="F30" s="9" t="str">
        <f>IFERROR(VLOOKUP($C30,Paramétres!$A$2:$E$3,COLUMN()-2,FALSE),"")</f>
        <v/>
      </c>
      <c r="G30" s="9" t="str">
        <f>IFERROR(VLOOKUP($C30,Paramétres!$A$2:$E$3,COLUMN()-2,FALSE),"")</f>
        <v/>
      </c>
      <c r="H30" s="9" t="str">
        <f t="shared" si="1"/>
        <v/>
      </c>
      <c r="I30" s="8"/>
      <c r="J30" s="10" t="str">
        <f t="shared" si="0"/>
        <v/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 t="str">
        <f>IFERROR(VLOOKUP($C31,Paramétres!$A$2:$E$3,COLUMN()-2,FALSE),"")</f>
        <v/>
      </c>
      <c r="E31" s="9" t="str">
        <f>IFERROR(VLOOKUP($C31,Paramétres!$A$2:$E$3,COLUMN()-2,FALSE),"")</f>
        <v/>
      </c>
      <c r="F31" s="9" t="str">
        <f>IFERROR(VLOOKUP($C31,Paramétres!$A$2:$E$3,COLUMN()-2,FALSE),"")</f>
        <v/>
      </c>
      <c r="G31" s="9" t="str">
        <f>IFERROR(VLOOKUP($C31,Paramétres!$A$2:$E$3,COLUMN()-2,FALSE),"")</f>
        <v/>
      </c>
      <c r="H31" s="9" t="str">
        <f t="shared" si="1"/>
        <v/>
      </c>
      <c r="I31" s="8"/>
      <c r="J31" s="10" t="str">
        <f>IF(H31=0,"repos","")</f>
        <v/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 t="str">
        <f>IFERROR(VLOOKUP($C32,Paramétres!$A$2:$E$3,COLUMN()-2,FALSE),"")</f>
        <v/>
      </c>
      <c r="E32" s="9" t="str">
        <f>IFERROR(VLOOKUP($C32,Paramétres!$A$2:$E$3,COLUMN()-2,FALSE),"")</f>
        <v/>
      </c>
      <c r="F32" s="9" t="str">
        <f>IFERROR(VLOOKUP($C32,Paramétres!$A$2:$E$3,COLUMN()-2,FALSE),"")</f>
        <v/>
      </c>
      <c r="G32" s="9" t="str">
        <f>IFERROR(VLOOKUP($C32,Paramétres!$A$2:$E$3,COLUMN()-2,FALSE),"")</f>
        <v/>
      </c>
      <c r="H32" s="9" t="str">
        <f t="shared" si="1"/>
        <v/>
      </c>
      <c r="I32" s="8"/>
      <c r="J32" s="10" t="str">
        <f>IF(H32=0,"repos","")</f>
        <v/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 t="str">
        <f>IFERROR(VLOOKUP($C33,Paramétres!$A$2:$E$3,COLUMN()-2,FALSE),"")</f>
        <v/>
      </c>
      <c r="E33" s="9" t="str">
        <f>IFERROR(VLOOKUP($C33,Paramétres!$A$2:$E$3,COLUMN()-2,FALSE),"")</f>
        <v/>
      </c>
      <c r="F33" s="9" t="str">
        <f>IFERROR(VLOOKUP($C33,Paramétres!$A$2:$E$3,COLUMN()-2,FALSE),"")</f>
        <v/>
      </c>
      <c r="G33" s="9" t="str">
        <f>IFERROR(VLOOKUP($C33,Paramétres!$A$2:$E$3,COLUMN()-2,FALSE),"")</f>
        <v/>
      </c>
      <c r="H33" s="9" t="str">
        <f t="shared" si="1"/>
        <v/>
      </c>
      <c r="I33" s="8"/>
      <c r="J33" s="10" t="str">
        <f>IF(H33=0,"repos","")</f>
        <v/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 t="str">
        <f>IFERROR(VLOOKUP($C34,Paramétres!$A$2:$E$3,COLUMN()-2,FALSE),"")</f>
        <v/>
      </c>
      <c r="E34" s="9" t="str">
        <f>IFERROR(VLOOKUP($C34,Paramétres!$A$2:$E$3,COLUMN()-2,FALSE),"")</f>
        <v/>
      </c>
      <c r="F34" s="9" t="str">
        <f>IFERROR(VLOOKUP($C34,Paramétres!$A$2:$E$3,COLUMN()-2,FALSE),"")</f>
        <v/>
      </c>
      <c r="G34" s="9" t="str">
        <f>IFERROR(VLOOKUP($C34,Paramétres!$A$2:$E$3,COLUMN()-2,FALSE),"")</f>
        <v/>
      </c>
      <c r="H34" s="9" t="str">
        <f t="shared" si="1"/>
        <v/>
      </c>
      <c r="I34" s="8"/>
      <c r="J34" s="12" t="str">
        <f>IF(H34=0,"repos","")</f>
        <v/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0.67708333333333337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 t="str">
        <f>H21</f>
        <v/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 t="str">
        <f>H28</f>
        <v/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 t="e">
        <f>H36+H39</f>
        <v>#VALUE!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176.3125</v>
      </c>
      <c r="I41" s="17"/>
      <c r="J41" s="18"/>
    </row>
    <row r="42" spans="1:11" x14ac:dyDescent="0.25">
      <c r="G42" s="25" t="s">
        <v>20</v>
      </c>
      <c r="H42" s="26">
        <f>H41-(H41*19.8%)</f>
        <v>141.402625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34">
    <cfRule type="cellIs" dxfId="390" priority="29" operator="lessThan">
      <formula>0.5</formula>
    </cfRule>
  </conditionalFormatting>
  <conditionalFormatting sqref="D4:G34">
    <cfRule type="cellIs" dxfId="389" priority="27" operator="greaterThan">
      <formula>0</formula>
    </cfRule>
    <cfRule type="cellIs" dxfId="388" priority="28" stopIfTrue="1" operator="lessThan">
      <formula>0.5</formula>
    </cfRule>
  </conditionalFormatting>
  <conditionalFormatting sqref="D4:G34">
    <cfRule type="cellIs" dxfId="387" priority="26" operator="lessThan">
      <formula>0.5</formula>
    </cfRule>
  </conditionalFormatting>
  <conditionalFormatting sqref="D4:G34">
    <cfRule type="cellIs" dxfId="386" priority="25" stopIfTrue="1" operator="lessThan">
      <formula>0.5</formula>
    </cfRule>
  </conditionalFormatting>
  <conditionalFormatting sqref="D4:G34">
    <cfRule type="cellIs" dxfId="385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384" priority="24" operator="greaterThan">
      <formula>0</formula>
    </cfRule>
  </conditionalFormatting>
  <conditionalFormatting sqref="D4:G34">
    <cfRule type="cellIs" dxfId="383" priority="18" operator="greaterThan">
      <formula>0</formula>
    </cfRule>
    <cfRule type="cellIs" dxfId="382" priority="19" operator="lessThan">
      <formula>0</formula>
    </cfRule>
    <cfRule type="containsText" dxfId="381" priority="20" operator="containsText" text="&gt;0">
      <formula>NOT(ISERROR(SEARCH("&gt;0",D4)))</formula>
    </cfRule>
    <cfRule type="cellIs" dxfId="380" priority="21" operator="greaterThan">
      <formula>0</formula>
    </cfRule>
  </conditionalFormatting>
  <conditionalFormatting sqref="D4:G34">
    <cfRule type="cellIs" dxfId="379" priority="17" operator="greaterThan">
      <formula>0</formula>
    </cfRule>
  </conditionalFormatting>
  <conditionalFormatting sqref="D34">
    <cfRule type="cellIs" dxfId="378" priority="16" operator="greaterThan">
      <formula>0</formula>
    </cfRule>
  </conditionalFormatting>
  <conditionalFormatting sqref="D4:G34">
    <cfRule type="cellIs" dxfId="377" priority="15" operator="greaterThan">
      <formula>0</formula>
    </cfRule>
  </conditionalFormatting>
  <conditionalFormatting sqref="D18">
    <cfRule type="cellIs" dxfId="376" priority="14" operator="greaterThan">
      <formula>0</formula>
    </cfRule>
  </conditionalFormatting>
  <conditionalFormatting sqref="D19">
    <cfRule type="cellIs" dxfId="375" priority="13" operator="greaterThan">
      <formula>0</formula>
    </cfRule>
  </conditionalFormatting>
  <conditionalFormatting sqref="D22">
    <cfRule type="cellIs" dxfId="374" priority="12" operator="greaterThan">
      <formula>0</formula>
    </cfRule>
  </conditionalFormatting>
  <conditionalFormatting sqref="D23">
    <cfRule type="cellIs" dxfId="373" priority="11" operator="greaterThan">
      <formula>0</formula>
    </cfRule>
  </conditionalFormatting>
  <conditionalFormatting sqref="D25:D26">
    <cfRule type="cellIs" dxfId="372" priority="10" operator="greaterThan">
      <formula>0</formula>
    </cfRule>
  </conditionalFormatting>
  <conditionalFormatting sqref="D29">
    <cfRule type="cellIs" dxfId="371" priority="9" operator="greaterThan">
      <formula>0</formula>
    </cfRule>
  </conditionalFormatting>
  <conditionalFormatting sqref="D20:D21">
    <cfRule type="cellIs" dxfId="370" priority="8" operator="greaterThan">
      <formula>0</formula>
    </cfRule>
  </conditionalFormatting>
  <conditionalFormatting sqref="D27:G28">
    <cfRule type="cellIs" dxfId="369" priority="7" operator="lessThan">
      <formula>0.5</formula>
    </cfRule>
  </conditionalFormatting>
  <conditionalFormatting sqref="D27:D28">
    <cfRule type="cellIs" dxfId="368" priority="6" operator="greaterThan">
      <formula>0</formula>
    </cfRule>
  </conditionalFormatting>
  <conditionalFormatting sqref="D13:D14">
    <cfRule type="cellIs" dxfId="367" priority="5" operator="greaterThan">
      <formula>0</formula>
    </cfRule>
  </conditionalFormatting>
  <conditionalFormatting sqref="D16">
    <cfRule type="cellIs" dxfId="366" priority="4" operator="greaterThan">
      <formula>0</formula>
    </cfRule>
  </conditionalFormatting>
  <conditionalFormatting sqref="D24">
    <cfRule type="cellIs" dxfId="365" priority="3" operator="greaterThan">
      <formula>0</formula>
    </cfRule>
  </conditionalFormatting>
  <conditionalFormatting sqref="D30:G30 D33:G33">
    <cfRule type="cellIs" dxfId="364" priority="2" operator="lessThan">
      <formula>0.5</formula>
    </cfRule>
  </conditionalFormatting>
  <conditionalFormatting sqref="D30 D33">
    <cfRule type="cellIs" dxfId="363" priority="1" operator="greaterThan">
      <formula>0</formula>
    </cfRule>
  </conditionalFormatting>
  <pageMargins left="0.31496062992125984" right="0.31496062992125984" top="0.55118110236220474" bottom="0.7480314960629921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362" priority="29" operator="lessThan">
      <formula>0.5</formula>
    </cfRule>
  </conditionalFormatting>
  <conditionalFormatting sqref="D4:G34">
    <cfRule type="cellIs" dxfId="361" priority="27" operator="greaterThan">
      <formula>0</formula>
    </cfRule>
    <cfRule type="cellIs" dxfId="360" priority="28" stopIfTrue="1" operator="lessThan">
      <formula>0.5</formula>
    </cfRule>
  </conditionalFormatting>
  <conditionalFormatting sqref="D4:G4 D6:G11 D13:G33">
    <cfRule type="cellIs" dxfId="359" priority="26" operator="lessThan">
      <formula>0.5</formula>
    </cfRule>
  </conditionalFormatting>
  <conditionalFormatting sqref="D4:G34">
    <cfRule type="cellIs" dxfId="358" priority="25" stopIfTrue="1" operator="lessThan">
      <formula>0.5</formula>
    </cfRule>
  </conditionalFormatting>
  <conditionalFormatting sqref="D4">
    <cfRule type="cellIs" dxfId="357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356" priority="24" operator="greaterThan">
      <formula>0</formula>
    </cfRule>
  </conditionalFormatting>
  <conditionalFormatting sqref="D4:D33">
    <cfRule type="cellIs" dxfId="355" priority="18" operator="greaterThan">
      <formula>0</formula>
    </cfRule>
    <cfRule type="cellIs" dxfId="354" priority="19" operator="lessThan">
      <formula>0</formula>
    </cfRule>
    <cfRule type="containsText" dxfId="353" priority="20" operator="containsText" text="&gt;0">
      <formula>NOT(ISERROR(SEARCH("&gt;0",D4)))</formula>
    </cfRule>
    <cfRule type="cellIs" dxfId="352" priority="21" operator="greaterThan">
      <formula>0</formula>
    </cfRule>
  </conditionalFormatting>
  <conditionalFormatting sqref="D4:D17">
    <cfRule type="cellIs" dxfId="351" priority="17" operator="greaterThan">
      <formula>0</formula>
    </cfRule>
  </conditionalFormatting>
  <conditionalFormatting sqref="D34">
    <cfRule type="cellIs" dxfId="350" priority="16" operator="greaterThan">
      <formula>0</formula>
    </cfRule>
  </conditionalFormatting>
  <conditionalFormatting sqref="D4:D34">
    <cfRule type="cellIs" dxfId="349" priority="15" operator="greaterThan">
      <formula>0</formula>
    </cfRule>
  </conditionalFormatting>
  <conditionalFormatting sqref="D18">
    <cfRule type="cellIs" dxfId="348" priority="14" operator="greaterThan">
      <formula>0</formula>
    </cfRule>
  </conditionalFormatting>
  <conditionalFormatting sqref="D19">
    <cfRule type="cellIs" dxfId="347" priority="13" operator="greaterThan">
      <formula>0</formula>
    </cfRule>
  </conditionalFormatting>
  <conditionalFormatting sqref="D22">
    <cfRule type="cellIs" dxfId="346" priority="12" operator="greaterThan">
      <formula>0</formula>
    </cfRule>
  </conditionalFormatting>
  <conditionalFormatting sqref="D23">
    <cfRule type="cellIs" dxfId="345" priority="11" operator="greaterThan">
      <formula>0</formula>
    </cfRule>
  </conditionalFormatting>
  <conditionalFormatting sqref="D25:D26">
    <cfRule type="cellIs" dxfId="344" priority="10" operator="greaterThan">
      <formula>0</formula>
    </cfRule>
  </conditionalFormatting>
  <conditionalFormatting sqref="D29">
    <cfRule type="cellIs" dxfId="343" priority="9" operator="greaterThan">
      <formula>0</formula>
    </cfRule>
  </conditionalFormatting>
  <conditionalFormatting sqref="D20:D21">
    <cfRule type="cellIs" dxfId="342" priority="8" operator="greaterThan">
      <formula>0</formula>
    </cfRule>
  </conditionalFormatting>
  <conditionalFormatting sqref="D27:G28">
    <cfRule type="cellIs" dxfId="341" priority="7" operator="lessThan">
      <formula>0.5</formula>
    </cfRule>
  </conditionalFormatting>
  <conditionalFormatting sqref="D27:D28">
    <cfRule type="cellIs" dxfId="340" priority="6" operator="greaterThan">
      <formula>0</formula>
    </cfRule>
  </conditionalFormatting>
  <conditionalFormatting sqref="D13:D14">
    <cfRule type="cellIs" dxfId="339" priority="5" operator="greaterThan">
      <formula>0</formula>
    </cfRule>
  </conditionalFormatting>
  <conditionalFormatting sqref="D16">
    <cfRule type="cellIs" dxfId="338" priority="4" operator="greaterThan">
      <formula>0</formula>
    </cfRule>
  </conditionalFormatting>
  <conditionalFormatting sqref="D24">
    <cfRule type="cellIs" dxfId="337" priority="3" operator="greaterThan">
      <formula>0</formula>
    </cfRule>
  </conditionalFormatting>
  <conditionalFormatting sqref="D30:G30 D33:G33">
    <cfRule type="cellIs" dxfId="336" priority="2" operator="lessThan">
      <formula>0.5</formula>
    </cfRule>
  </conditionalFormatting>
  <conditionalFormatting sqref="D30 D33">
    <cfRule type="cellIs" dxfId="335" priority="1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334" priority="29" operator="lessThan">
      <formula>0.5</formula>
    </cfRule>
  </conditionalFormatting>
  <conditionalFormatting sqref="D4:G34">
    <cfRule type="cellIs" dxfId="333" priority="27" operator="greaterThan">
      <formula>0</formula>
    </cfRule>
    <cfRule type="cellIs" dxfId="332" priority="28" stopIfTrue="1" operator="lessThan">
      <formula>0.5</formula>
    </cfRule>
  </conditionalFormatting>
  <conditionalFormatting sqref="D4:G4 D6:G11 D13:G33">
    <cfRule type="cellIs" dxfId="331" priority="26" operator="lessThan">
      <formula>0.5</formula>
    </cfRule>
  </conditionalFormatting>
  <conditionalFormatting sqref="D4:G34">
    <cfRule type="cellIs" dxfId="330" priority="25" stopIfTrue="1" operator="lessThan">
      <formula>0.5</formula>
    </cfRule>
  </conditionalFormatting>
  <conditionalFormatting sqref="D4">
    <cfRule type="cellIs" dxfId="329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328" priority="24" operator="greaterThan">
      <formula>0</formula>
    </cfRule>
  </conditionalFormatting>
  <conditionalFormatting sqref="D4:D33">
    <cfRule type="cellIs" dxfId="327" priority="18" operator="greaterThan">
      <formula>0</formula>
    </cfRule>
    <cfRule type="cellIs" dxfId="326" priority="19" operator="lessThan">
      <formula>0</formula>
    </cfRule>
    <cfRule type="containsText" dxfId="325" priority="20" operator="containsText" text="&gt;0">
      <formula>NOT(ISERROR(SEARCH("&gt;0",D4)))</formula>
    </cfRule>
    <cfRule type="cellIs" dxfId="324" priority="21" operator="greaterThan">
      <formula>0</formula>
    </cfRule>
  </conditionalFormatting>
  <conditionalFormatting sqref="D4:D17">
    <cfRule type="cellIs" dxfId="323" priority="17" operator="greaterThan">
      <formula>0</formula>
    </cfRule>
  </conditionalFormatting>
  <conditionalFormatting sqref="D34">
    <cfRule type="cellIs" dxfId="322" priority="16" operator="greaterThan">
      <formula>0</formula>
    </cfRule>
  </conditionalFormatting>
  <conditionalFormatting sqref="D4:D34">
    <cfRule type="cellIs" dxfId="321" priority="15" operator="greaterThan">
      <formula>0</formula>
    </cfRule>
  </conditionalFormatting>
  <conditionalFormatting sqref="D18">
    <cfRule type="cellIs" dxfId="320" priority="14" operator="greaterThan">
      <formula>0</formula>
    </cfRule>
  </conditionalFormatting>
  <conditionalFormatting sqref="D19">
    <cfRule type="cellIs" dxfId="319" priority="13" operator="greaterThan">
      <formula>0</formula>
    </cfRule>
  </conditionalFormatting>
  <conditionalFormatting sqref="D22">
    <cfRule type="cellIs" dxfId="318" priority="12" operator="greaterThan">
      <formula>0</formula>
    </cfRule>
  </conditionalFormatting>
  <conditionalFormatting sqref="D23">
    <cfRule type="cellIs" dxfId="317" priority="11" operator="greaterThan">
      <formula>0</formula>
    </cfRule>
  </conditionalFormatting>
  <conditionalFormatting sqref="D25:D26">
    <cfRule type="cellIs" dxfId="316" priority="10" operator="greaterThan">
      <formula>0</formula>
    </cfRule>
  </conditionalFormatting>
  <conditionalFormatting sqref="D29">
    <cfRule type="cellIs" dxfId="315" priority="9" operator="greaterThan">
      <formula>0</formula>
    </cfRule>
  </conditionalFormatting>
  <conditionalFormatting sqref="D20:D21">
    <cfRule type="cellIs" dxfId="314" priority="8" operator="greaterThan">
      <formula>0</formula>
    </cfRule>
  </conditionalFormatting>
  <conditionalFormatting sqref="D27:G28">
    <cfRule type="cellIs" dxfId="313" priority="7" operator="lessThan">
      <formula>0.5</formula>
    </cfRule>
  </conditionalFormatting>
  <conditionalFormatting sqref="D27:D28">
    <cfRule type="cellIs" dxfId="312" priority="6" operator="greaterThan">
      <formula>0</formula>
    </cfRule>
  </conditionalFormatting>
  <conditionalFormatting sqref="D13:D14">
    <cfRule type="cellIs" dxfId="311" priority="5" operator="greaterThan">
      <formula>0</formula>
    </cfRule>
  </conditionalFormatting>
  <conditionalFormatting sqref="D16">
    <cfRule type="cellIs" dxfId="310" priority="4" operator="greaterThan">
      <formula>0</formula>
    </cfRule>
  </conditionalFormatting>
  <conditionalFormatting sqref="D24">
    <cfRule type="cellIs" dxfId="309" priority="3" operator="greaterThan">
      <formula>0</formula>
    </cfRule>
  </conditionalFormatting>
  <conditionalFormatting sqref="D30:G30 D33:G33">
    <cfRule type="cellIs" dxfId="308" priority="2" operator="lessThan">
      <formula>0.5</formula>
    </cfRule>
  </conditionalFormatting>
  <conditionalFormatting sqref="D30 D33">
    <cfRule type="cellIs" dxfId="307" priority="1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306" priority="29" operator="lessThan">
      <formula>0.5</formula>
    </cfRule>
  </conditionalFormatting>
  <conditionalFormatting sqref="D4:G34">
    <cfRule type="cellIs" dxfId="305" priority="27" operator="greaterThan">
      <formula>0</formula>
    </cfRule>
    <cfRule type="cellIs" dxfId="304" priority="28" stopIfTrue="1" operator="lessThan">
      <formula>0.5</formula>
    </cfRule>
  </conditionalFormatting>
  <conditionalFormatting sqref="D4:G4 D6:G11 D13:G33">
    <cfRule type="cellIs" dxfId="303" priority="26" operator="lessThan">
      <formula>0.5</formula>
    </cfRule>
  </conditionalFormatting>
  <conditionalFormatting sqref="D4:G34">
    <cfRule type="cellIs" dxfId="302" priority="25" stopIfTrue="1" operator="lessThan">
      <formula>0.5</formula>
    </cfRule>
  </conditionalFormatting>
  <conditionalFormatting sqref="D4">
    <cfRule type="cellIs" dxfId="301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300" priority="24" operator="greaterThan">
      <formula>0</formula>
    </cfRule>
  </conditionalFormatting>
  <conditionalFormatting sqref="D4:D33">
    <cfRule type="cellIs" dxfId="299" priority="18" operator="greaterThan">
      <formula>0</formula>
    </cfRule>
    <cfRule type="cellIs" dxfId="298" priority="19" operator="lessThan">
      <formula>0</formula>
    </cfRule>
    <cfRule type="containsText" dxfId="297" priority="20" operator="containsText" text="&gt;0">
      <formula>NOT(ISERROR(SEARCH("&gt;0",D4)))</formula>
    </cfRule>
    <cfRule type="cellIs" dxfId="296" priority="21" operator="greaterThan">
      <formula>0</formula>
    </cfRule>
  </conditionalFormatting>
  <conditionalFormatting sqref="D4:D17">
    <cfRule type="cellIs" dxfId="295" priority="17" operator="greaterThan">
      <formula>0</formula>
    </cfRule>
  </conditionalFormatting>
  <conditionalFormatting sqref="D34">
    <cfRule type="cellIs" dxfId="294" priority="16" operator="greaterThan">
      <formula>0</formula>
    </cfRule>
  </conditionalFormatting>
  <conditionalFormatting sqref="D4:D34">
    <cfRule type="cellIs" dxfId="293" priority="15" operator="greaterThan">
      <formula>0</formula>
    </cfRule>
  </conditionalFormatting>
  <conditionalFormatting sqref="D18">
    <cfRule type="cellIs" dxfId="292" priority="14" operator="greaterThan">
      <formula>0</formula>
    </cfRule>
  </conditionalFormatting>
  <conditionalFormatting sqref="D19">
    <cfRule type="cellIs" dxfId="291" priority="13" operator="greaterThan">
      <formula>0</formula>
    </cfRule>
  </conditionalFormatting>
  <conditionalFormatting sqref="D22">
    <cfRule type="cellIs" dxfId="290" priority="12" operator="greaterThan">
      <formula>0</formula>
    </cfRule>
  </conditionalFormatting>
  <conditionalFormatting sqref="D23">
    <cfRule type="cellIs" dxfId="289" priority="11" operator="greaterThan">
      <formula>0</formula>
    </cfRule>
  </conditionalFormatting>
  <conditionalFormatting sqref="D25:D26">
    <cfRule type="cellIs" dxfId="288" priority="10" operator="greaterThan">
      <formula>0</formula>
    </cfRule>
  </conditionalFormatting>
  <conditionalFormatting sqref="D29">
    <cfRule type="cellIs" dxfId="287" priority="9" operator="greaterThan">
      <formula>0</formula>
    </cfRule>
  </conditionalFormatting>
  <conditionalFormatting sqref="D20:D21">
    <cfRule type="cellIs" dxfId="286" priority="8" operator="greaterThan">
      <formula>0</formula>
    </cfRule>
  </conditionalFormatting>
  <conditionalFormatting sqref="D27:G28">
    <cfRule type="cellIs" dxfId="285" priority="7" operator="lessThan">
      <formula>0.5</formula>
    </cfRule>
  </conditionalFormatting>
  <conditionalFormatting sqref="D27:D28">
    <cfRule type="cellIs" dxfId="284" priority="6" operator="greaterThan">
      <formula>0</formula>
    </cfRule>
  </conditionalFormatting>
  <conditionalFormatting sqref="D13:D14">
    <cfRule type="cellIs" dxfId="283" priority="5" operator="greaterThan">
      <formula>0</formula>
    </cfRule>
  </conditionalFormatting>
  <conditionalFormatting sqref="D16">
    <cfRule type="cellIs" dxfId="282" priority="4" operator="greaterThan">
      <formula>0</formula>
    </cfRule>
  </conditionalFormatting>
  <conditionalFormatting sqref="D24">
    <cfRule type="cellIs" dxfId="281" priority="3" operator="greaterThan">
      <formula>0</formula>
    </cfRule>
  </conditionalFormatting>
  <conditionalFormatting sqref="D30:G30 D33:G33">
    <cfRule type="cellIs" dxfId="280" priority="2" operator="lessThan">
      <formula>0.5</formula>
    </cfRule>
  </conditionalFormatting>
  <conditionalFormatting sqref="D30 D33">
    <cfRule type="cellIs" dxfId="279" priority="1" operator="greater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278" priority="29" operator="lessThan">
      <formula>0.5</formula>
    </cfRule>
  </conditionalFormatting>
  <conditionalFormatting sqref="D4:G34">
    <cfRule type="cellIs" dxfId="277" priority="27" operator="greaterThan">
      <formula>0</formula>
    </cfRule>
    <cfRule type="cellIs" dxfId="276" priority="28" stopIfTrue="1" operator="lessThan">
      <formula>0.5</formula>
    </cfRule>
  </conditionalFormatting>
  <conditionalFormatting sqref="D4:G4 D6:G11 D13:G33">
    <cfRule type="cellIs" dxfId="275" priority="26" operator="lessThan">
      <formula>0.5</formula>
    </cfRule>
  </conditionalFormatting>
  <conditionalFormatting sqref="D4:G34">
    <cfRule type="cellIs" dxfId="274" priority="25" stopIfTrue="1" operator="lessThan">
      <formula>0.5</formula>
    </cfRule>
  </conditionalFormatting>
  <conditionalFormatting sqref="D4">
    <cfRule type="cellIs" dxfId="273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272" priority="24" operator="greaterThan">
      <formula>0</formula>
    </cfRule>
  </conditionalFormatting>
  <conditionalFormatting sqref="D4:D33">
    <cfRule type="cellIs" dxfId="271" priority="18" operator="greaterThan">
      <formula>0</formula>
    </cfRule>
    <cfRule type="cellIs" dxfId="270" priority="19" operator="lessThan">
      <formula>0</formula>
    </cfRule>
    <cfRule type="containsText" dxfId="269" priority="20" operator="containsText" text="&gt;0">
      <formula>NOT(ISERROR(SEARCH("&gt;0",D4)))</formula>
    </cfRule>
    <cfRule type="cellIs" dxfId="268" priority="21" operator="greaterThan">
      <formula>0</formula>
    </cfRule>
  </conditionalFormatting>
  <conditionalFormatting sqref="D4:D17">
    <cfRule type="cellIs" dxfId="267" priority="17" operator="greaterThan">
      <formula>0</formula>
    </cfRule>
  </conditionalFormatting>
  <conditionalFormatting sqref="D34">
    <cfRule type="cellIs" dxfId="266" priority="16" operator="greaterThan">
      <formula>0</formula>
    </cfRule>
  </conditionalFormatting>
  <conditionalFormatting sqref="D4:D34">
    <cfRule type="cellIs" dxfId="265" priority="15" operator="greaterThan">
      <formula>0</formula>
    </cfRule>
  </conditionalFormatting>
  <conditionalFormatting sqref="D18">
    <cfRule type="cellIs" dxfId="264" priority="14" operator="greaterThan">
      <formula>0</formula>
    </cfRule>
  </conditionalFormatting>
  <conditionalFormatting sqref="D19">
    <cfRule type="cellIs" dxfId="263" priority="13" operator="greaterThan">
      <formula>0</formula>
    </cfRule>
  </conditionalFormatting>
  <conditionalFormatting sqref="D22">
    <cfRule type="cellIs" dxfId="262" priority="12" operator="greaterThan">
      <formula>0</formula>
    </cfRule>
  </conditionalFormatting>
  <conditionalFormatting sqref="D23">
    <cfRule type="cellIs" dxfId="261" priority="11" operator="greaterThan">
      <formula>0</formula>
    </cfRule>
  </conditionalFormatting>
  <conditionalFormatting sqref="D25:D26">
    <cfRule type="cellIs" dxfId="260" priority="10" operator="greaterThan">
      <formula>0</formula>
    </cfRule>
  </conditionalFormatting>
  <conditionalFormatting sqref="D29">
    <cfRule type="cellIs" dxfId="259" priority="9" operator="greaterThan">
      <formula>0</formula>
    </cfRule>
  </conditionalFormatting>
  <conditionalFormatting sqref="D20:D21">
    <cfRule type="cellIs" dxfId="258" priority="8" operator="greaterThan">
      <formula>0</formula>
    </cfRule>
  </conditionalFormatting>
  <conditionalFormatting sqref="D27:G28">
    <cfRule type="cellIs" dxfId="257" priority="7" operator="lessThan">
      <formula>0.5</formula>
    </cfRule>
  </conditionalFormatting>
  <conditionalFormatting sqref="D27:D28">
    <cfRule type="cellIs" dxfId="256" priority="6" operator="greaterThan">
      <formula>0</formula>
    </cfRule>
  </conditionalFormatting>
  <conditionalFormatting sqref="D13:D14">
    <cfRule type="cellIs" dxfId="255" priority="5" operator="greaterThan">
      <formula>0</formula>
    </cfRule>
  </conditionalFormatting>
  <conditionalFormatting sqref="D16">
    <cfRule type="cellIs" dxfId="254" priority="4" operator="greaterThan">
      <formula>0</formula>
    </cfRule>
  </conditionalFormatting>
  <conditionalFormatting sqref="D24">
    <cfRule type="cellIs" dxfId="253" priority="3" operator="greaterThan">
      <formula>0</formula>
    </cfRule>
  </conditionalFormatting>
  <conditionalFormatting sqref="D30:G30 D33:G33">
    <cfRule type="cellIs" dxfId="252" priority="2" operator="lessThan">
      <formula>0.5</formula>
    </cfRule>
  </conditionalFormatting>
  <conditionalFormatting sqref="D30 D33">
    <cfRule type="cellIs" dxfId="251" priority="1" operator="greater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250" priority="29" operator="lessThan">
      <formula>0.5</formula>
    </cfRule>
  </conditionalFormatting>
  <conditionalFormatting sqref="D4:G34">
    <cfRule type="cellIs" dxfId="249" priority="27" operator="greaterThan">
      <formula>0</formula>
    </cfRule>
    <cfRule type="cellIs" dxfId="248" priority="28" stopIfTrue="1" operator="lessThan">
      <formula>0.5</formula>
    </cfRule>
  </conditionalFormatting>
  <conditionalFormatting sqref="D4:G4 D6:G11 D13:G33">
    <cfRule type="cellIs" dxfId="247" priority="26" operator="lessThan">
      <formula>0.5</formula>
    </cfRule>
  </conditionalFormatting>
  <conditionalFormatting sqref="D4:G34">
    <cfRule type="cellIs" dxfId="246" priority="25" stopIfTrue="1" operator="lessThan">
      <formula>0.5</formula>
    </cfRule>
  </conditionalFormatting>
  <conditionalFormatting sqref="D4">
    <cfRule type="cellIs" dxfId="245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244" priority="24" operator="greaterThan">
      <formula>0</formula>
    </cfRule>
  </conditionalFormatting>
  <conditionalFormatting sqref="D4:D33">
    <cfRule type="cellIs" dxfId="243" priority="18" operator="greaterThan">
      <formula>0</formula>
    </cfRule>
    <cfRule type="cellIs" dxfId="242" priority="19" operator="lessThan">
      <formula>0</formula>
    </cfRule>
    <cfRule type="containsText" dxfId="241" priority="20" operator="containsText" text="&gt;0">
      <formula>NOT(ISERROR(SEARCH("&gt;0",D4)))</formula>
    </cfRule>
    <cfRule type="cellIs" dxfId="240" priority="21" operator="greaterThan">
      <formula>0</formula>
    </cfRule>
  </conditionalFormatting>
  <conditionalFormatting sqref="D4:D17">
    <cfRule type="cellIs" dxfId="239" priority="17" operator="greaterThan">
      <formula>0</formula>
    </cfRule>
  </conditionalFormatting>
  <conditionalFormatting sqref="D34">
    <cfRule type="cellIs" dxfId="238" priority="16" operator="greaterThan">
      <formula>0</formula>
    </cfRule>
  </conditionalFormatting>
  <conditionalFormatting sqref="D4:D34">
    <cfRule type="cellIs" dxfId="237" priority="15" operator="greaterThan">
      <formula>0</formula>
    </cfRule>
  </conditionalFormatting>
  <conditionalFormatting sqref="D18">
    <cfRule type="cellIs" dxfId="236" priority="14" operator="greaterThan">
      <formula>0</formula>
    </cfRule>
  </conditionalFormatting>
  <conditionalFormatting sqref="D19">
    <cfRule type="cellIs" dxfId="235" priority="13" operator="greaterThan">
      <formula>0</formula>
    </cfRule>
  </conditionalFormatting>
  <conditionalFormatting sqref="D22">
    <cfRule type="cellIs" dxfId="234" priority="12" operator="greaterThan">
      <formula>0</formula>
    </cfRule>
  </conditionalFormatting>
  <conditionalFormatting sqref="D23">
    <cfRule type="cellIs" dxfId="233" priority="11" operator="greaterThan">
      <formula>0</formula>
    </cfRule>
  </conditionalFormatting>
  <conditionalFormatting sqref="D25:D26">
    <cfRule type="cellIs" dxfId="232" priority="10" operator="greaterThan">
      <formula>0</formula>
    </cfRule>
  </conditionalFormatting>
  <conditionalFormatting sqref="D29">
    <cfRule type="cellIs" dxfId="231" priority="9" operator="greaterThan">
      <formula>0</formula>
    </cfRule>
  </conditionalFormatting>
  <conditionalFormatting sqref="D20:D21">
    <cfRule type="cellIs" dxfId="230" priority="8" operator="greaterThan">
      <formula>0</formula>
    </cfRule>
  </conditionalFormatting>
  <conditionalFormatting sqref="D27:G28">
    <cfRule type="cellIs" dxfId="229" priority="7" operator="lessThan">
      <formula>0.5</formula>
    </cfRule>
  </conditionalFormatting>
  <conditionalFormatting sqref="D27:D28">
    <cfRule type="cellIs" dxfId="228" priority="6" operator="greaterThan">
      <formula>0</formula>
    </cfRule>
  </conditionalFormatting>
  <conditionalFormatting sqref="D13:D14">
    <cfRule type="cellIs" dxfId="227" priority="5" operator="greaterThan">
      <formula>0</formula>
    </cfRule>
  </conditionalFormatting>
  <conditionalFormatting sqref="D16">
    <cfRule type="cellIs" dxfId="226" priority="4" operator="greaterThan">
      <formula>0</formula>
    </cfRule>
  </conditionalFormatting>
  <conditionalFormatting sqref="D24">
    <cfRule type="cellIs" dxfId="225" priority="3" operator="greaterThan">
      <formula>0</formula>
    </cfRule>
  </conditionalFormatting>
  <conditionalFormatting sqref="D30:G30 D33:G33">
    <cfRule type="cellIs" dxfId="224" priority="2" operator="lessThan">
      <formula>0.5</formula>
    </cfRule>
  </conditionalFormatting>
  <conditionalFormatting sqref="D30 D33">
    <cfRule type="cellIs" dxfId="223" priority="1" operator="greater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222" priority="29" operator="lessThan">
      <formula>0.5</formula>
    </cfRule>
  </conditionalFormatting>
  <conditionalFormatting sqref="D4:G34">
    <cfRule type="cellIs" dxfId="221" priority="27" operator="greaterThan">
      <formula>0</formula>
    </cfRule>
    <cfRule type="cellIs" dxfId="220" priority="28" stopIfTrue="1" operator="lessThan">
      <formula>0.5</formula>
    </cfRule>
  </conditionalFormatting>
  <conditionalFormatting sqref="D4:G4 D6:G11 D13:G33">
    <cfRule type="cellIs" dxfId="219" priority="26" operator="lessThan">
      <formula>0.5</formula>
    </cfRule>
  </conditionalFormatting>
  <conditionalFormatting sqref="D4:G34">
    <cfRule type="cellIs" dxfId="218" priority="25" stopIfTrue="1" operator="lessThan">
      <formula>0.5</formula>
    </cfRule>
  </conditionalFormatting>
  <conditionalFormatting sqref="D4">
    <cfRule type="cellIs" dxfId="217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216" priority="24" operator="greaterThan">
      <formula>0</formula>
    </cfRule>
  </conditionalFormatting>
  <conditionalFormatting sqref="D4:D33">
    <cfRule type="cellIs" dxfId="215" priority="18" operator="greaterThan">
      <formula>0</formula>
    </cfRule>
    <cfRule type="cellIs" dxfId="214" priority="19" operator="lessThan">
      <formula>0</formula>
    </cfRule>
    <cfRule type="containsText" dxfId="213" priority="20" operator="containsText" text="&gt;0">
      <formula>NOT(ISERROR(SEARCH("&gt;0",D4)))</formula>
    </cfRule>
    <cfRule type="cellIs" dxfId="212" priority="21" operator="greaterThan">
      <formula>0</formula>
    </cfRule>
  </conditionalFormatting>
  <conditionalFormatting sqref="D4:D17">
    <cfRule type="cellIs" dxfId="211" priority="17" operator="greaterThan">
      <formula>0</formula>
    </cfRule>
  </conditionalFormatting>
  <conditionalFormatting sqref="D34">
    <cfRule type="cellIs" dxfId="210" priority="16" operator="greaterThan">
      <formula>0</formula>
    </cfRule>
  </conditionalFormatting>
  <conditionalFormatting sqref="D4:D34">
    <cfRule type="cellIs" dxfId="209" priority="15" operator="greaterThan">
      <formula>0</formula>
    </cfRule>
  </conditionalFormatting>
  <conditionalFormatting sqref="D18">
    <cfRule type="cellIs" dxfId="208" priority="14" operator="greaterThan">
      <formula>0</formula>
    </cfRule>
  </conditionalFormatting>
  <conditionalFormatting sqref="D19">
    <cfRule type="cellIs" dxfId="207" priority="13" operator="greaterThan">
      <formula>0</formula>
    </cfRule>
  </conditionalFormatting>
  <conditionalFormatting sqref="D22">
    <cfRule type="cellIs" dxfId="206" priority="12" operator="greaterThan">
      <formula>0</formula>
    </cfRule>
  </conditionalFormatting>
  <conditionalFormatting sqref="D23">
    <cfRule type="cellIs" dxfId="205" priority="11" operator="greaterThan">
      <formula>0</formula>
    </cfRule>
  </conditionalFormatting>
  <conditionalFormatting sqref="D25:D26">
    <cfRule type="cellIs" dxfId="204" priority="10" operator="greaterThan">
      <formula>0</formula>
    </cfRule>
  </conditionalFormatting>
  <conditionalFormatting sqref="D29">
    <cfRule type="cellIs" dxfId="203" priority="9" operator="greaterThan">
      <formula>0</formula>
    </cfRule>
  </conditionalFormatting>
  <conditionalFormatting sqref="D20:D21">
    <cfRule type="cellIs" dxfId="202" priority="8" operator="greaterThan">
      <formula>0</formula>
    </cfRule>
  </conditionalFormatting>
  <conditionalFormatting sqref="D27:G28">
    <cfRule type="cellIs" dxfId="201" priority="7" operator="lessThan">
      <formula>0.5</formula>
    </cfRule>
  </conditionalFormatting>
  <conditionalFormatting sqref="D27:D28">
    <cfRule type="cellIs" dxfId="200" priority="6" operator="greaterThan">
      <formula>0</formula>
    </cfRule>
  </conditionalFormatting>
  <conditionalFormatting sqref="D13:D14">
    <cfRule type="cellIs" dxfId="199" priority="5" operator="greaterThan">
      <formula>0</formula>
    </cfRule>
  </conditionalFormatting>
  <conditionalFormatting sqref="D16">
    <cfRule type="cellIs" dxfId="198" priority="4" operator="greaterThan">
      <formula>0</formula>
    </cfRule>
  </conditionalFormatting>
  <conditionalFormatting sqref="D24">
    <cfRule type="cellIs" dxfId="197" priority="3" operator="greaterThan">
      <formula>0</formula>
    </cfRule>
  </conditionalFormatting>
  <conditionalFormatting sqref="D30:G30 D33:G33">
    <cfRule type="cellIs" dxfId="196" priority="2" operator="lessThan">
      <formula>0.5</formula>
    </cfRule>
  </conditionalFormatting>
  <conditionalFormatting sqref="D30 D33">
    <cfRule type="cellIs" dxfId="195" priority="1" operator="greater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194" priority="29" operator="lessThan">
      <formula>0.5</formula>
    </cfRule>
  </conditionalFormatting>
  <conditionalFormatting sqref="D4:G34">
    <cfRule type="cellIs" dxfId="193" priority="27" operator="greaterThan">
      <formula>0</formula>
    </cfRule>
    <cfRule type="cellIs" dxfId="192" priority="28" stopIfTrue="1" operator="lessThan">
      <formula>0.5</formula>
    </cfRule>
  </conditionalFormatting>
  <conditionalFormatting sqref="D4:G4 D6:G11 D13:G33">
    <cfRule type="cellIs" dxfId="191" priority="26" operator="lessThan">
      <formula>0.5</formula>
    </cfRule>
  </conditionalFormatting>
  <conditionalFormatting sqref="D4:G34">
    <cfRule type="cellIs" dxfId="190" priority="25" stopIfTrue="1" operator="lessThan">
      <formula>0.5</formula>
    </cfRule>
  </conditionalFormatting>
  <conditionalFormatting sqref="D4">
    <cfRule type="cellIs" dxfId="189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188" priority="24" operator="greaterThan">
      <formula>0</formula>
    </cfRule>
  </conditionalFormatting>
  <conditionalFormatting sqref="D4:D33">
    <cfRule type="cellIs" dxfId="187" priority="18" operator="greaterThan">
      <formula>0</formula>
    </cfRule>
    <cfRule type="cellIs" dxfId="186" priority="19" operator="lessThan">
      <formula>0</formula>
    </cfRule>
    <cfRule type="containsText" dxfId="185" priority="20" operator="containsText" text="&gt;0">
      <formula>NOT(ISERROR(SEARCH("&gt;0",D4)))</formula>
    </cfRule>
    <cfRule type="cellIs" dxfId="184" priority="21" operator="greaterThan">
      <formula>0</formula>
    </cfRule>
  </conditionalFormatting>
  <conditionalFormatting sqref="D4:D17">
    <cfRule type="cellIs" dxfId="183" priority="17" operator="greaterThan">
      <formula>0</formula>
    </cfRule>
  </conditionalFormatting>
  <conditionalFormatting sqref="D34">
    <cfRule type="cellIs" dxfId="182" priority="16" operator="greaterThan">
      <formula>0</formula>
    </cfRule>
  </conditionalFormatting>
  <conditionalFormatting sqref="D4:D34">
    <cfRule type="cellIs" dxfId="181" priority="15" operator="greaterThan">
      <formula>0</formula>
    </cfRule>
  </conditionalFormatting>
  <conditionalFormatting sqref="D18">
    <cfRule type="cellIs" dxfId="180" priority="14" operator="greaterThan">
      <formula>0</formula>
    </cfRule>
  </conditionalFormatting>
  <conditionalFormatting sqref="D19">
    <cfRule type="cellIs" dxfId="179" priority="13" operator="greaterThan">
      <formula>0</formula>
    </cfRule>
  </conditionalFormatting>
  <conditionalFormatting sqref="D22">
    <cfRule type="cellIs" dxfId="178" priority="12" operator="greaterThan">
      <formula>0</formula>
    </cfRule>
  </conditionalFormatting>
  <conditionalFormatting sqref="D23">
    <cfRule type="cellIs" dxfId="177" priority="11" operator="greaterThan">
      <formula>0</formula>
    </cfRule>
  </conditionalFormatting>
  <conditionalFormatting sqref="D25:D26">
    <cfRule type="cellIs" dxfId="176" priority="10" operator="greaterThan">
      <formula>0</formula>
    </cfRule>
  </conditionalFormatting>
  <conditionalFormatting sqref="D29">
    <cfRule type="cellIs" dxfId="175" priority="9" operator="greaterThan">
      <formula>0</formula>
    </cfRule>
  </conditionalFormatting>
  <conditionalFormatting sqref="D20:D21">
    <cfRule type="cellIs" dxfId="174" priority="8" operator="greaterThan">
      <formula>0</formula>
    </cfRule>
  </conditionalFormatting>
  <conditionalFormatting sqref="D27:G28">
    <cfRule type="cellIs" dxfId="173" priority="7" operator="lessThan">
      <formula>0.5</formula>
    </cfRule>
  </conditionalFormatting>
  <conditionalFormatting sqref="D27:D28">
    <cfRule type="cellIs" dxfId="172" priority="6" operator="greaterThan">
      <formula>0</formula>
    </cfRule>
  </conditionalFormatting>
  <conditionalFormatting sqref="D13:D14">
    <cfRule type="cellIs" dxfId="171" priority="5" operator="greaterThan">
      <formula>0</formula>
    </cfRule>
  </conditionalFormatting>
  <conditionalFormatting sqref="D16">
    <cfRule type="cellIs" dxfId="170" priority="4" operator="greaterThan">
      <formula>0</formula>
    </cfRule>
  </conditionalFormatting>
  <conditionalFormatting sqref="D24">
    <cfRule type="cellIs" dxfId="169" priority="3" operator="greaterThan">
      <formula>0</formula>
    </cfRule>
  </conditionalFormatting>
  <conditionalFormatting sqref="D30:G30 D33:G33">
    <cfRule type="cellIs" dxfId="168" priority="2" operator="lessThan">
      <formula>0.5</formula>
    </cfRule>
  </conditionalFormatting>
  <conditionalFormatting sqref="D30 D33">
    <cfRule type="cellIs" dxfId="167" priority="1" operator="greater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166" priority="29" operator="lessThan">
      <formula>0.5</formula>
    </cfRule>
  </conditionalFormatting>
  <conditionalFormatting sqref="D4:G34">
    <cfRule type="cellIs" dxfId="165" priority="27" operator="greaterThan">
      <formula>0</formula>
    </cfRule>
    <cfRule type="cellIs" dxfId="164" priority="28" stopIfTrue="1" operator="lessThan">
      <formula>0.5</formula>
    </cfRule>
  </conditionalFormatting>
  <conditionalFormatting sqref="D4:G4 D6:G11 D13:G33">
    <cfRule type="cellIs" dxfId="163" priority="26" operator="lessThan">
      <formula>0.5</formula>
    </cfRule>
  </conditionalFormatting>
  <conditionalFormatting sqref="D4:G34">
    <cfRule type="cellIs" dxfId="162" priority="25" stopIfTrue="1" operator="lessThan">
      <formula>0.5</formula>
    </cfRule>
  </conditionalFormatting>
  <conditionalFormatting sqref="D4">
    <cfRule type="cellIs" dxfId="161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160" priority="24" operator="greaterThan">
      <formula>0</formula>
    </cfRule>
  </conditionalFormatting>
  <conditionalFormatting sqref="D4:D33">
    <cfRule type="cellIs" dxfId="159" priority="18" operator="greaterThan">
      <formula>0</formula>
    </cfRule>
    <cfRule type="cellIs" dxfId="158" priority="19" operator="lessThan">
      <formula>0</formula>
    </cfRule>
    <cfRule type="containsText" dxfId="157" priority="20" operator="containsText" text="&gt;0">
      <formula>NOT(ISERROR(SEARCH("&gt;0",D4)))</formula>
    </cfRule>
    <cfRule type="cellIs" dxfId="156" priority="21" operator="greaterThan">
      <formula>0</formula>
    </cfRule>
  </conditionalFormatting>
  <conditionalFormatting sqref="D4:D17">
    <cfRule type="cellIs" dxfId="155" priority="17" operator="greaterThan">
      <formula>0</formula>
    </cfRule>
  </conditionalFormatting>
  <conditionalFormatting sqref="D34">
    <cfRule type="cellIs" dxfId="154" priority="16" operator="greaterThan">
      <formula>0</formula>
    </cfRule>
  </conditionalFormatting>
  <conditionalFormatting sqref="D4:D34">
    <cfRule type="cellIs" dxfId="153" priority="15" operator="greaterThan">
      <formula>0</formula>
    </cfRule>
  </conditionalFormatting>
  <conditionalFormatting sqref="D18">
    <cfRule type="cellIs" dxfId="152" priority="14" operator="greaterThan">
      <formula>0</formula>
    </cfRule>
  </conditionalFormatting>
  <conditionalFormatting sqref="D19">
    <cfRule type="cellIs" dxfId="151" priority="13" operator="greaterThan">
      <formula>0</formula>
    </cfRule>
  </conditionalFormatting>
  <conditionalFormatting sqref="D22">
    <cfRule type="cellIs" dxfId="150" priority="12" operator="greaterThan">
      <formula>0</formula>
    </cfRule>
  </conditionalFormatting>
  <conditionalFormatting sqref="D23">
    <cfRule type="cellIs" dxfId="149" priority="11" operator="greaterThan">
      <formula>0</formula>
    </cfRule>
  </conditionalFormatting>
  <conditionalFormatting sqref="D25:D26">
    <cfRule type="cellIs" dxfId="148" priority="10" operator="greaterThan">
      <formula>0</formula>
    </cfRule>
  </conditionalFormatting>
  <conditionalFormatting sqref="D29">
    <cfRule type="cellIs" dxfId="147" priority="9" operator="greaterThan">
      <formula>0</formula>
    </cfRule>
  </conditionalFormatting>
  <conditionalFormatting sqref="D20:D21">
    <cfRule type="cellIs" dxfId="146" priority="8" operator="greaterThan">
      <formula>0</formula>
    </cfRule>
  </conditionalFormatting>
  <conditionalFormatting sqref="D27:G28">
    <cfRule type="cellIs" dxfId="145" priority="7" operator="lessThan">
      <formula>0.5</formula>
    </cfRule>
  </conditionalFormatting>
  <conditionalFormatting sqref="D27:D28">
    <cfRule type="cellIs" dxfId="144" priority="6" operator="greaterThan">
      <formula>0</formula>
    </cfRule>
  </conditionalFormatting>
  <conditionalFormatting sqref="D13:D14">
    <cfRule type="cellIs" dxfId="143" priority="5" operator="greaterThan">
      <formula>0</formula>
    </cfRule>
  </conditionalFormatting>
  <conditionalFormatting sqref="D16">
    <cfRule type="cellIs" dxfId="142" priority="4" operator="greaterThan">
      <formula>0</formula>
    </cfRule>
  </conditionalFormatting>
  <conditionalFormatting sqref="D24">
    <cfRule type="cellIs" dxfId="141" priority="3" operator="greaterThan">
      <formula>0</formula>
    </cfRule>
  </conditionalFormatting>
  <conditionalFormatting sqref="D30:G30 D33:G33">
    <cfRule type="cellIs" dxfId="140" priority="2" operator="lessThan">
      <formula>0.5</formula>
    </cfRule>
  </conditionalFormatting>
  <conditionalFormatting sqref="D30 D33">
    <cfRule type="cellIs" dxfId="139" priority="1" operator="greater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138" priority="29" operator="lessThan">
      <formula>0.5</formula>
    </cfRule>
  </conditionalFormatting>
  <conditionalFormatting sqref="D4:G34">
    <cfRule type="cellIs" dxfId="137" priority="27" operator="greaterThan">
      <formula>0</formula>
    </cfRule>
    <cfRule type="cellIs" dxfId="136" priority="28" stopIfTrue="1" operator="lessThan">
      <formula>0.5</formula>
    </cfRule>
  </conditionalFormatting>
  <conditionalFormatting sqref="D4:G4 D6:G11 D13:G33">
    <cfRule type="cellIs" dxfId="135" priority="26" operator="lessThan">
      <formula>0.5</formula>
    </cfRule>
  </conditionalFormatting>
  <conditionalFormatting sqref="D4:G34">
    <cfRule type="cellIs" dxfId="134" priority="25" stopIfTrue="1" operator="lessThan">
      <formula>0.5</formula>
    </cfRule>
  </conditionalFormatting>
  <conditionalFormatting sqref="D4">
    <cfRule type="cellIs" dxfId="133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132" priority="24" operator="greaterThan">
      <formula>0</formula>
    </cfRule>
  </conditionalFormatting>
  <conditionalFormatting sqref="D4:D33">
    <cfRule type="cellIs" dxfId="131" priority="18" operator="greaterThan">
      <formula>0</formula>
    </cfRule>
    <cfRule type="cellIs" dxfId="130" priority="19" operator="lessThan">
      <formula>0</formula>
    </cfRule>
    <cfRule type="containsText" dxfId="129" priority="20" operator="containsText" text="&gt;0">
      <formula>NOT(ISERROR(SEARCH("&gt;0",D4)))</formula>
    </cfRule>
    <cfRule type="cellIs" dxfId="128" priority="21" operator="greaterThan">
      <formula>0</formula>
    </cfRule>
  </conditionalFormatting>
  <conditionalFormatting sqref="D4:D17">
    <cfRule type="cellIs" dxfId="127" priority="17" operator="greaterThan">
      <formula>0</formula>
    </cfRule>
  </conditionalFormatting>
  <conditionalFormatting sqref="D34">
    <cfRule type="cellIs" dxfId="126" priority="16" operator="greaterThan">
      <formula>0</formula>
    </cfRule>
  </conditionalFormatting>
  <conditionalFormatting sqref="D4:D34">
    <cfRule type="cellIs" dxfId="125" priority="15" operator="greaterThan">
      <formula>0</formula>
    </cfRule>
  </conditionalFormatting>
  <conditionalFormatting sqref="D18">
    <cfRule type="cellIs" dxfId="124" priority="14" operator="greaterThan">
      <formula>0</formula>
    </cfRule>
  </conditionalFormatting>
  <conditionalFormatting sqref="D19">
    <cfRule type="cellIs" dxfId="123" priority="13" operator="greaterThan">
      <formula>0</formula>
    </cfRule>
  </conditionalFormatting>
  <conditionalFormatting sqref="D22">
    <cfRule type="cellIs" dxfId="122" priority="12" operator="greaterThan">
      <formula>0</formula>
    </cfRule>
  </conditionalFormatting>
  <conditionalFormatting sqref="D23">
    <cfRule type="cellIs" dxfId="121" priority="11" operator="greaterThan">
      <formula>0</formula>
    </cfRule>
  </conditionalFormatting>
  <conditionalFormatting sqref="D25:D26">
    <cfRule type="cellIs" dxfId="120" priority="10" operator="greaterThan">
      <formula>0</formula>
    </cfRule>
  </conditionalFormatting>
  <conditionalFormatting sqref="D29">
    <cfRule type="cellIs" dxfId="119" priority="9" operator="greaterThan">
      <formula>0</formula>
    </cfRule>
  </conditionalFormatting>
  <conditionalFormatting sqref="D20:D21">
    <cfRule type="cellIs" dxfId="118" priority="8" operator="greaterThan">
      <formula>0</formula>
    </cfRule>
  </conditionalFormatting>
  <conditionalFormatting sqref="D27:G28">
    <cfRule type="cellIs" dxfId="117" priority="7" operator="lessThan">
      <formula>0.5</formula>
    </cfRule>
  </conditionalFormatting>
  <conditionalFormatting sqref="D27:D28">
    <cfRule type="cellIs" dxfId="116" priority="6" operator="greaterThan">
      <formula>0</formula>
    </cfRule>
  </conditionalFormatting>
  <conditionalFormatting sqref="D13:D14">
    <cfRule type="cellIs" dxfId="115" priority="5" operator="greaterThan">
      <formula>0</formula>
    </cfRule>
  </conditionalFormatting>
  <conditionalFormatting sqref="D16">
    <cfRule type="cellIs" dxfId="114" priority="4" operator="greaterThan">
      <formula>0</formula>
    </cfRule>
  </conditionalFormatting>
  <conditionalFormatting sqref="D24">
    <cfRule type="cellIs" dxfId="113" priority="3" operator="greaterThan">
      <formula>0</formula>
    </cfRule>
  </conditionalFormatting>
  <conditionalFormatting sqref="D30:G30 D33:G33">
    <cfRule type="cellIs" dxfId="112" priority="2" operator="lessThan">
      <formula>0.5</formula>
    </cfRule>
  </conditionalFormatting>
  <conditionalFormatting sqref="D30 D33">
    <cfRule type="cellIs" dxfId="111" priority="1" operator="greater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110" priority="29" operator="lessThan">
      <formula>0.5</formula>
    </cfRule>
  </conditionalFormatting>
  <conditionalFormatting sqref="D4:G34">
    <cfRule type="cellIs" dxfId="109" priority="27" operator="greaterThan">
      <formula>0</formula>
    </cfRule>
    <cfRule type="cellIs" dxfId="108" priority="28" stopIfTrue="1" operator="lessThan">
      <formula>0.5</formula>
    </cfRule>
  </conditionalFormatting>
  <conditionalFormatting sqref="D4:G4 D6:G11 D13:G33">
    <cfRule type="cellIs" dxfId="107" priority="26" operator="lessThan">
      <formula>0.5</formula>
    </cfRule>
  </conditionalFormatting>
  <conditionalFormatting sqref="D4:G34">
    <cfRule type="cellIs" dxfId="106" priority="25" stopIfTrue="1" operator="lessThan">
      <formula>0.5</formula>
    </cfRule>
  </conditionalFormatting>
  <conditionalFormatting sqref="D4">
    <cfRule type="cellIs" dxfId="105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104" priority="24" operator="greaterThan">
      <formula>0</formula>
    </cfRule>
  </conditionalFormatting>
  <conditionalFormatting sqref="D4:D33">
    <cfRule type="cellIs" dxfId="103" priority="18" operator="greaterThan">
      <formula>0</formula>
    </cfRule>
    <cfRule type="cellIs" dxfId="102" priority="19" operator="lessThan">
      <formula>0</formula>
    </cfRule>
    <cfRule type="containsText" dxfId="101" priority="20" operator="containsText" text="&gt;0">
      <formula>NOT(ISERROR(SEARCH("&gt;0",D4)))</formula>
    </cfRule>
    <cfRule type="cellIs" dxfId="100" priority="21" operator="greaterThan">
      <formula>0</formula>
    </cfRule>
  </conditionalFormatting>
  <conditionalFormatting sqref="D4:D17">
    <cfRule type="cellIs" dxfId="99" priority="17" operator="greaterThan">
      <formula>0</formula>
    </cfRule>
  </conditionalFormatting>
  <conditionalFormatting sqref="D34">
    <cfRule type="cellIs" dxfId="98" priority="16" operator="greaterThan">
      <formula>0</formula>
    </cfRule>
  </conditionalFormatting>
  <conditionalFormatting sqref="D4:D34">
    <cfRule type="cellIs" dxfId="97" priority="15" operator="greaterThan">
      <formula>0</formula>
    </cfRule>
  </conditionalFormatting>
  <conditionalFormatting sqref="D18">
    <cfRule type="cellIs" dxfId="96" priority="14" operator="greaterThan">
      <formula>0</formula>
    </cfRule>
  </conditionalFormatting>
  <conditionalFormatting sqref="D19">
    <cfRule type="cellIs" dxfId="95" priority="13" operator="greaterThan">
      <formula>0</formula>
    </cfRule>
  </conditionalFormatting>
  <conditionalFormatting sqref="D22">
    <cfRule type="cellIs" dxfId="94" priority="12" operator="greaterThan">
      <formula>0</formula>
    </cfRule>
  </conditionalFormatting>
  <conditionalFormatting sqref="D23">
    <cfRule type="cellIs" dxfId="93" priority="11" operator="greaterThan">
      <formula>0</formula>
    </cfRule>
  </conditionalFormatting>
  <conditionalFormatting sqref="D25:D26">
    <cfRule type="cellIs" dxfId="92" priority="10" operator="greaterThan">
      <formula>0</formula>
    </cfRule>
  </conditionalFormatting>
  <conditionalFormatting sqref="D29">
    <cfRule type="cellIs" dxfId="91" priority="9" operator="greaterThan">
      <formula>0</formula>
    </cfRule>
  </conditionalFormatting>
  <conditionalFormatting sqref="D20:D21">
    <cfRule type="cellIs" dxfId="90" priority="8" operator="greaterThan">
      <formula>0</formula>
    </cfRule>
  </conditionalFormatting>
  <conditionalFormatting sqref="D27:G28">
    <cfRule type="cellIs" dxfId="89" priority="7" operator="lessThan">
      <formula>0.5</formula>
    </cfRule>
  </conditionalFormatting>
  <conditionalFormatting sqref="D27:D28">
    <cfRule type="cellIs" dxfId="88" priority="6" operator="greaterThan">
      <formula>0</formula>
    </cfRule>
  </conditionalFormatting>
  <conditionalFormatting sqref="D13:D14">
    <cfRule type="cellIs" dxfId="87" priority="5" operator="greaterThan">
      <formula>0</formula>
    </cfRule>
  </conditionalFormatting>
  <conditionalFormatting sqref="D16">
    <cfRule type="cellIs" dxfId="86" priority="4" operator="greaterThan">
      <formula>0</formula>
    </cfRule>
  </conditionalFormatting>
  <conditionalFormatting sqref="D24">
    <cfRule type="cellIs" dxfId="85" priority="3" operator="greaterThan">
      <formula>0</formula>
    </cfRule>
  </conditionalFormatting>
  <conditionalFormatting sqref="D30:G30 D33:G33">
    <cfRule type="cellIs" dxfId="84" priority="2" operator="lessThan">
      <formula>0.5</formula>
    </cfRule>
  </conditionalFormatting>
  <conditionalFormatting sqref="D30 D33">
    <cfRule type="cellIs" dxfId="83" priority="1" operator="greater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workbookViewId="0">
      <selection sqref="A1:B1"/>
    </sheetView>
  </sheetViews>
  <sheetFormatPr baseColWidth="10" defaultColWidth="8" defaultRowHeight="15.75" x14ac:dyDescent="0.25"/>
  <cols>
    <col min="1" max="1" width="11" style="23" bestFit="1" customWidth="1"/>
    <col min="2" max="3" width="8" style="1"/>
    <col min="4" max="7" width="8" style="24"/>
    <col min="8" max="8" width="10.625" style="24" bestFit="1" customWidth="1"/>
    <col min="9" max="16384" width="8" style="1"/>
  </cols>
  <sheetData>
    <row r="1" spans="1:11" x14ac:dyDescent="0.25">
      <c r="A1" s="27" t="s">
        <v>0</v>
      </c>
      <c r="B1" s="27"/>
      <c r="C1" s="8"/>
      <c r="D1" s="37" t="s">
        <v>22</v>
      </c>
      <c r="E1" s="38"/>
      <c r="F1" s="38"/>
      <c r="G1" s="38"/>
      <c r="H1" s="38"/>
      <c r="I1" s="38"/>
      <c r="J1" s="38"/>
      <c r="K1" s="39"/>
    </row>
    <row r="2" spans="1:11" ht="15" customHeight="1" x14ac:dyDescent="0.25">
      <c r="A2" s="32">
        <v>44927</v>
      </c>
      <c r="B2" s="33"/>
      <c r="C2" s="40" t="s">
        <v>21</v>
      </c>
      <c r="D2" s="34" t="s">
        <v>1</v>
      </c>
      <c r="E2" s="34"/>
      <c r="F2" s="34" t="s">
        <v>2</v>
      </c>
      <c r="G2" s="34"/>
      <c r="H2" s="35" t="s">
        <v>3</v>
      </c>
      <c r="I2" s="36" t="s">
        <v>4</v>
      </c>
      <c r="J2" s="2"/>
      <c r="K2" s="3"/>
    </row>
    <row r="3" spans="1:11" x14ac:dyDescent="0.25">
      <c r="A3" s="33"/>
      <c r="B3" s="33"/>
      <c r="C3" s="41"/>
      <c r="D3" s="4" t="s">
        <v>5</v>
      </c>
      <c r="E3" s="4" t="s">
        <v>6</v>
      </c>
      <c r="F3" s="4" t="s">
        <v>5</v>
      </c>
      <c r="G3" s="4" t="s">
        <v>6</v>
      </c>
      <c r="H3" s="35"/>
      <c r="I3" s="36"/>
      <c r="J3" s="5"/>
      <c r="K3" s="6"/>
    </row>
    <row r="4" spans="1:11" x14ac:dyDescent="0.25">
      <c r="A4" s="7" t="s">
        <v>10</v>
      </c>
      <c r="B4" s="8">
        <v>1</v>
      </c>
      <c r="C4" s="8"/>
      <c r="D4" s="9"/>
      <c r="E4" s="9"/>
      <c r="F4" s="9"/>
      <c r="G4" s="9"/>
      <c r="H4" s="9">
        <f>(E4-D4)+(G4-F4)</f>
        <v>0</v>
      </c>
      <c r="I4" s="8"/>
      <c r="J4" s="10" t="str">
        <f t="shared" ref="J4:J30" si="0">IF(H4=0,"repos","")</f>
        <v>repos</v>
      </c>
      <c r="K4" s="11" t="str">
        <f>IF(H4=0,"",H4*10.85*24)</f>
        <v/>
      </c>
    </row>
    <row r="5" spans="1:11" x14ac:dyDescent="0.25">
      <c r="A5" s="7" t="s">
        <v>11</v>
      </c>
      <c r="B5" s="8">
        <v>2</v>
      </c>
      <c r="C5" s="8"/>
      <c r="D5" s="9"/>
      <c r="E5" s="9"/>
      <c r="F5" s="9"/>
      <c r="G5" s="9"/>
      <c r="H5" s="9">
        <f t="shared" ref="H5:H34" si="1">(E5-D5)+(G5-F5)</f>
        <v>0</v>
      </c>
      <c r="I5" s="8"/>
      <c r="J5" s="10" t="str">
        <f t="shared" si="0"/>
        <v>repos</v>
      </c>
      <c r="K5" s="11" t="str">
        <f t="shared" ref="K5:K34" si="2">IF(H5=0,"",H5*10.85*24)</f>
        <v/>
      </c>
    </row>
    <row r="6" spans="1:11" x14ac:dyDescent="0.25">
      <c r="A6" s="7" t="s">
        <v>12</v>
      </c>
      <c r="B6" s="8">
        <v>3</v>
      </c>
      <c r="C6" s="8"/>
      <c r="D6" s="9"/>
      <c r="E6" s="9"/>
      <c r="F6" s="9"/>
      <c r="G6" s="9"/>
      <c r="H6" s="9">
        <f t="shared" si="1"/>
        <v>0</v>
      </c>
      <c r="I6" s="8"/>
      <c r="J6" s="10" t="str">
        <f t="shared" si="0"/>
        <v>repos</v>
      </c>
      <c r="K6" s="11" t="str">
        <f t="shared" si="2"/>
        <v/>
      </c>
    </row>
    <row r="7" spans="1:11" x14ac:dyDescent="0.25">
      <c r="A7" s="7" t="s">
        <v>13</v>
      </c>
      <c r="B7" s="8">
        <v>4</v>
      </c>
      <c r="C7" s="8"/>
      <c r="D7" s="9"/>
      <c r="E7" s="9"/>
      <c r="F7" s="9"/>
      <c r="G7" s="9"/>
      <c r="H7" s="9">
        <f t="shared" si="1"/>
        <v>0</v>
      </c>
      <c r="I7" s="8"/>
      <c r="J7" s="10" t="str">
        <f t="shared" si="0"/>
        <v>repos</v>
      </c>
      <c r="K7" s="11" t="str">
        <f t="shared" si="2"/>
        <v/>
      </c>
    </row>
    <row r="8" spans="1:11" x14ac:dyDescent="0.25">
      <c r="A8" s="7" t="s">
        <v>7</v>
      </c>
      <c r="B8" s="8">
        <v>5</v>
      </c>
      <c r="C8" s="8"/>
      <c r="D8" s="9"/>
      <c r="E8" s="9"/>
      <c r="F8" s="9"/>
      <c r="G8" s="9"/>
      <c r="H8" s="9">
        <f t="shared" si="1"/>
        <v>0</v>
      </c>
      <c r="I8" s="8"/>
      <c r="J8" s="10" t="str">
        <f t="shared" si="0"/>
        <v>repos</v>
      </c>
      <c r="K8" s="11" t="str">
        <f t="shared" si="2"/>
        <v/>
      </c>
    </row>
    <row r="9" spans="1:11" x14ac:dyDescent="0.25">
      <c r="A9" s="7" t="s">
        <v>8</v>
      </c>
      <c r="B9" s="8">
        <v>6</v>
      </c>
      <c r="C9" s="8"/>
      <c r="D9" s="9"/>
      <c r="E9" s="9"/>
      <c r="F9" s="9"/>
      <c r="G9" s="9"/>
      <c r="H9" s="9">
        <f t="shared" si="1"/>
        <v>0</v>
      </c>
      <c r="I9" s="8"/>
      <c r="J9" s="10" t="str">
        <f t="shared" si="0"/>
        <v>repos</v>
      </c>
      <c r="K9" s="11" t="str">
        <f t="shared" si="2"/>
        <v/>
      </c>
    </row>
    <row r="10" spans="1:11" x14ac:dyDescent="0.25">
      <c r="A10" s="7" t="s">
        <v>9</v>
      </c>
      <c r="B10" s="8">
        <v>7</v>
      </c>
      <c r="C10" s="8"/>
      <c r="D10" s="9"/>
      <c r="E10" s="9"/>
      <c r="F10" s="9"/>
      <c r="G10" s="9"/>
      <c r="H10" s="9">
        <f t="shared" si="1"/>
        <v>0</v>
      </c>
      <c r="I10" s="8"/>
      <c r="J10" s="10" t="str">
        <f t="shared" si="0"/>
        <v>repos</v>
      </c>
      <c r="K10" s="11" t="str">
        <f t="shared" si="2"/>
        <v/>
      </c>
    </row>
    <row r="11" spans="1:11" x14ac:dyDescent="0.25">
      <c r="A11" s="7" t="s">
        <v>10</v>
      </c>
      <c r="B11" s="8">
        <v>8</v>
      </c>
      <c r="C11" s="8"/>
      <c r="D11" s="9"/>
      <c r="E11" s="9"/>
      <c r="F11" s="9"/>
      <c r="G11" s="9"/>
      <c r="H11" s="9">
        <f t="shared" si="1"/>
        <v>0</v>
      </c>
      <c r="I11" s="8"/>
      <c r="J11" s="10" t="str">
        <f t="shared" si="0"/>
        <v>repos</v>
      </c>
      <c r="K11" s="11" t="str">
        <f t="shared" si="2"/>
        <v/>
      </c>
    </row>
    <row r="12" spans="1:11" x14ac:dyDescent="0.25">
      <c r="A12" s="7" t="s">
        <v>11</v>
      </c>
      <c r="B12" s="8">
        <v>9</v>
      </c>
      <c r="C12" s="8"/>
      <c r="D12" s="9"/>
      <c r="E12" s="9"/>
      <c r="F12" s="9"/>
      <c r="G12" s="9"/>
      <c r="H12" s="9">
        <f t="shared" si="1"/>
        <v>0</v>
      </c>
      <c r="I12" s="8"/>
      <c r="J12" s="10" t="str">
        <f t="shared" si="0"/>
        <v>repos</v>
      </c>
      <c r="K12" s="11" t="str">
        <f t="shared" si="2"/>
        <v/>
      </c>
    </row>
    <row r="13" spans="1:11" x14ac:dyDescent="0.25">
      <c r="A13" s="7" t="s">
        <v>12</v>
      </c>
      <c r="B13" s="8">
        <v>10</v>
      </c>
      <c r="C13" s="8"/>
      <c r="D13" s="9"/>
      <c r="E13" s="9"/>
      <c r="F13" s="9"/>
      <c r="G13" s="9"/>
      <c r="H13" s="9">
        <f t="shared" si="1"/>
        <v>0</v>
      </c>
      <c r="I13" s="8"/>
      <c r="J13" s="10" t="str">
        <f t="shared" si="0"/>
        <v>repos</v>
      </c>
      <c r="K13" s="11" t="str">
        <f t="shared" si="2"/>
        <v/>
      </c>
    </row>
    <row r="14" spans="1:11" x14ac:dyDescent="0.25">
      <c r="A14" s="7" t="s">
        <v>13</v>
      </c>
      <c r="B14" s="8">
        <v>11</v>
      </c>
      <c r="C14" s="8"/>
      <c r="D14" s="9"/>
      <c r="E14" s="9"/>
      <c r="F14" s="9"/>
      <c r="G14" s="9"/>
      <c r="H14" s="9">
        <f t="shared" si="1"/>
        <v>0</v>
      </c>
      <c r="I14" s="8"/>
      <c r="J14" s="10" t="str">
        <f t="shared" si="0"/>
        <v>repos</v>
      </c>
      <c r="K14" s="11" t="str">
        <f t="shared" si="2"/>
        <v/>
      </c>
    </row>
    <row r="15" spans="1:11" x14ac:dyDescent="0.25">
      <c r="A15" s="7" t="s">
        <v>7</v>
      </c>
      <c r="B15" s="8">
        <v>12</v>
      </c>
      <c r="C15" s="8"/>
      <c r="D15" s="9"/>
      <c r="E15" s="9"/>
      <c r="F15" s="9"/>
      <c r="G15" s="9"/>
      <c r="H15" s="9">
        <f t="shared" si="1"/>
        <v>0</v>
      </c>
      <c r="I15" s="8"/>
      <c r="J15" s="10" t="str">
        <f t="shared" si="0"/>
        <v>repos</v>
      </c>
      <c r="K15" s="11" t="str">
        <f t="shared" si="2"/>
        <v/>
      </c>
    </row>
    <row r="16" spans="1:11" x14ac:dyDescent="0.25">
      <c r="A16" s="7" t="s">
        <v>8</v>
      </c>
      <c r="B16" s="8">
        <v>13</v>
      </c>
      <c r="C16" s="8"/>
      <c r="D16" s="9"/>
      <c r="E16" s="9"/>
      <c r="F16" s="9"/>
      <c r="G16" s="9"/>
      <c r="H16" s="9">
        <f t="shared" si="1"/>
        <v>0</v>
      </c>
      <c r="I16" s="8"/>
      <c r="J16" s="10" t="str">
        <f t="shared" si="0"/>
        <v>repos</v>
      </c>
      <c r="K16" s="11" t="str">
        <f t="shared" si="2"/>
        <v/>
      </c>
    </row>
    <row r="17" spans="1:11" x14ac:dyDescent="0.25">
      <c r="A17" s="7" t="s">
        <v>9</v>
      </c>
      <c r="B17" s="8">
        <v>14</v>
      </c>
      <c r="C17" s="8"/>
      <c r="D17" s="9"/>
      <c r="E17" s="9"/>
      <c r="F17" s="9"/>
      <c r="G17" s="9"/>
      <c r="H17" s="9">
        <f t="shared" si="1"/>
        <v>0</v>
      </c>
      <c r="I17" s="8"/>
      <c r="J17" s="10" t="str">
        <f t="shared" si="0"/>
        <v>repos</v>
      </c>
      <c r="K17" s="11" t="str">
        <f t="shared" si="2"/>
        <v/>
      </c>
    </row>
    <row r="18" spans="1:11" x14ac:dyDescent="0.25">
      <c r="A18" s="7" t="s">
        <v>10</v>
      </c>
      <c r="B18" s="8">
        <v>15</v>
      </c>
      <c r="C18" s="8"/>
      <c r="D18" s="9"/>
      <c r="E18" s="9"/>
      <c r="F18" s="9"/>
      <c r="G18" s="9"/>
      <c r="H18" s="9">
        <f t="shared" si="1"/>
        <v>0</v>
      </c>
      <c r="I18" s="8"/>
      <c r="J18" s="10" t="str">
        <f t="shared" si="0"/>
        <v>repos</v>
      </c>
      <c r="K18" s="11" t="str">
        <f t="shared" si="2"/>
        <v/>
      </c>
    </row>
    <row r="19" spans="1:11" x14ac:dyDescent="0.25">
      <c r="A19" s="7" t="s">
        <v>11</v>
      </c>
      <c r="B19" s="8">
        <v>16</v>
      </c>
      <c r="C19" s="8"/>
      <c r="D19" s="9"/>
      <c r="E19" s="9"/>
      <c r="F19" s="9"/>
      <c r="G19" s="9"/>
      <c r="H19" s="9">
        <f t="shared" si="1"/>
        <v>0</v>
      </c>
      <c r="I19" s="8"/>
      <c r="J19" s="10" t="str">
        <f t="shared" si="0"/>
        <v>repos</v>
      </c>
      <c r="K19" s="11" t="str">
        <f t="shared" si="2"/>
        <v/>
      </c>
    </row>
    <row r="20" spans="1:11" x14ac:dyDescent="0.25">
      <c r="A20" s="7" t="s">
        <v>12</v>
      </c>
      <c r="B20" s="8">
        <v>17</v>
      </c>
      <c r="C20" s="8"/>
      <c r="D20" s="9"/>
      <c r="E20" s="9"/>
      <c r="F20" s="9"/>
      <c r="G20" s="9"/>
      <c r="H20" s="9">
        <f t="shared" si="1"/>
        <v>0</v>
      </c>
      <c r="I20" s="8"/>
      <c r="J20" s="10" t="str">
        <f t="shared" si="0"/>
        <v>repos</v>
      </c>
      <c r="K20" s="11" t="str">
        <f t="shared" si="2"/>
        <v/>
      </c>
    </row>
    <row r="21" spans="1:11" x14ac:dyDescent="0.25">
      <c r="A21" s="7" t="s">
        <v>13</v>
      </c>
      <c r="B21" s="8">
        <v>18</v>
      </c>
      <c r="C21" s="8"/>
      <c r="D21" s="9"/>
      <c r="E21" s="9"/>
      <c r="F21" s="9"/>
      <c r="G21" s="9"/>
      <c r="H21" s="9">
        <f t="shared" si="1"/>
        <v>0</v>
      </c>
      <c r="I21" s="8"/>
      <c r="J21" s="10" t="str">
        <f t="shared" si="0"/>
        <v>repos</v>
      </c>
      <c r="K21" s="11" t="str">
        <f t="shared" si="2"/>
        <v/>
      </c>
    </row>
    <row r="22" spans="1:11" x14ac:dyDescent="0.25">
      <c r="A22" s="7" t="s">
        <v>7</v>
      </c>
      <c r="B22" s="8">
        <v>19</v>
      </c>
      <c r="C22" s="8"/>
      <c r="D22" s="9"/>
      <c r="E22" s="9"/>
      <c r="F22" s="9"/>
      <c r="G22" s="9"/>
      <c r="H22" s="9">
        <f t="shared" si="1"/>
        <v>0</v>
      </c>
      <c r="I22" s="8"/>
      <c r="J22" s="10" t="str">
        <f t="shared" si="0"/>
        <v>repos</v>
      </c>
      <c r="K22" s="11" t="str">
        <f t="shared" si="2"/>
        <v/>
      </c>
    </row>
    <row r="23" spans="1:11" x14ac:dyDescent="0.25">
      <c r="A23" s="7" t="s">
        <v>8</v>
      </c>
      <c r="B23" s="8">
        <v>20</v>
      </c>
      <c r="C23" s="8"/>
      <c r="D23" s="9"/>
      <c r="E23" s="9"/>
      <c r="F23" s="9"/>
      <c r="G23" s="9"/>
      <c r="H23" s="9">
        <f t="shared" si="1"/>
        <v>0</v>
      </c>
      <c r="I23" s="8"/>
      <c r="J23" s="10" t="str">
        <f t="shared" si="0"/>
        <v>repos</v>
      </c>
      <c r="K23" s="11" t="str">
        <f t="shared" si="2"/>
        <v/>
      </c>
    </row>
    <row r="24" spans="1:11" x14ac:dyDescent="0.25">
      <c r="A24" s="7" t="s">
        <v>9</v>
      </c>
      <c r="B24" s="8">
        <v>21</v>
      </c>
      <c r="C24" s="8"/>
      <c r="D24" s="9"/>
      <c r="E24" s="9"/>
      <c r="F24" s="9"/>
      <c r="G24" s="9"/>
      <c r="H24" s="9">
        <f t="shared" si="1"/>
        <v>0</v>
      </c>
      <c r="I24" s="8"/>
      <c r="J24" s="10" t="str">
        <f t="shared" si="0"/>
        <v>repos</v>
      </c>
      <c r="K24" s="11" t="str">
        <f t="shared" si="2"/>
        <v/>
      </c>
    </row>
    <row r="25" spans="1:11" x14ac:dyDescent="0.25">
      <c r="A25" s="7" t="s">
        <v>10</v>
      </c>
      <c r="B25" s="8">
        <v>22</v>
      </c>
      <c r="C25" s="8"/>
      <c r="D25" s="9"/>
      <c r="E25" s="9"/>
      <c r="F25" s="9"/>
      <c r="G25" s="9"/>
      <c r="H25" s="9">
        <f t="shared" si="1"/>
        <v>0</v>
      </c>
      <c r="I25" s="8"/>
      <c r="J25" s="10" t="str">
        <f t="shared" si="0"/>
        <v>repos</v>
      </c>
      <c r="K25" s="11" t="str">
        <f t="shared" si="2"/>
        <v/>
      </c>
    </row>
    <row r="26" spans="1:11" x14ac:dyDescent="0.25">
      <c r="A26" s="7" t="s">
        <v>11</v>
      </c>
      <c r="B26" s="8">
        <v>23</v>
      </c>
      <c r="C26" s="8"/>
      <c r="D26" s="9"/>
      <c r="E26" s="9"/>
      <c r="F26" s="9"/>
      <c r="G26" s="9"/>
      <c r="H26" s="9">
        <f t="shared" si="1"/>
        <v>0</v>
      </c>
      <c r="I26" s="8"/>
      <c r="J26" s="10" t="str">
        <f t="shared" si="0"/>
        <v>repos</v>
      </c>
      <c r="K26" s="11" t="str">
        <f t="shared" si="2"/>
        <v/>
      </c>
    </row>
    <row r="27" spans="1:11" x14ac:dyDescent="0.25">
      <c r="A27" s="7" t="s">
        <v>12</v>
      </c>
      <c r="B27" s="8">
        <v>24</v>
      </c>
      <c r="C27" s="8"/>
      <c r="D27" s="9"/>
      <c r="E27" s="9"/>
      <c r="F27" s="9"/>
      <c r="G27" s="9"/>
      <c r="H27" s="9">
        <f t="shared" si="1"/>
        <v>0</v>
      </c>
      <c r="I27" s="8"/>
      <c r="J27" s="10" t="str">
        <f t="shared" si="0"/>
        <v>repos</v>
      </c>
      <c r="K27" s="11" t="str">
        <f t="shared" si="2"/>
        <v/>
      </c>
    </row>
    <row r="28" spans="1:11" x14ac:dyDescent="0.25">
      <c r="A28" s="7" t="s">
        <v>13</v>
      </c>
      <c r="B28" s="8">
        <v>25</v>
      </c>
      <c r="C28" s="8"/>
      <c r="D28" s="9"/>
      <c r="E28" s="9"/>
      <c r="F28" s="9"/>
      <c r="G28" s="9"/>
      <c r="H28" s="9">
        <f t="shared" si="1"/>
        <v>0</v>
      </c>
      <c r="I28" s="8"/>
      <c r="J28" s="10" t="str">
        <f t="shared" si="0"/>
        <v>repos</v>
      </c>
      <c r="K28" s="11" t="str">
        <f t="shared" si="2"/>
        <v/>
      </c>
    </row>
    <row r="29" spans="1:11" x14ac:dyDescent="0.25">
      <c r="A29" s="7" t="s">
        <v>7</v>
      </c>
      <c r="B29" s="8">
        <v>26</v>
      </c>
      <c r="C29" s="8"/>
      <c r="D29" s="9"/>
      <c r="E29" s="9"/>
      <c r="F29" s="9"/>
      <c r="G29" s="9"/>
      <c r="H29" s="9">
        <f t="shared" si="1"/>
        <v>0</v>
      </c>
      <c r="I29" s="8"/>
      <c r="J29" s="10" t="str">
        <f t="shared" si="0"/>
        <v>repos</v>
      </c>
      <c r="K29" s="11" t="str">
        <f t="shared" si="2"/>
        <v/>
      </c>
    </row>
    <row r="30" spans="1:11" x14ac:dyDescent="0.25">
      <c r="A30" s="7" t="s">
        <v>8</v>
      </c>
      <c r="B30" s="8">
        <v>27</v>
      </c>
      <c r="C30" s="8"/>
      <c r="D30" s="9"/>
      <c r="E30" s="9"/>
      <c r="F30" s="9"/>
      <c r="G30" s="9"/>
      <c r="H30" s="9">
        <f t="shared" si="1"/>
        <v>0</v>
      </c>
      <c r="I30" s="8"/>
      <c r="J30" s="10" t="str">
        <f t="shared" si="0"/>
        <v>repos</v>
      </c>
      <c r="K30" s="11" t="str">
        <f t="shared" si="2"/>
        <v/>
      </c>
    </row>
    <row r="31" spans="1:11" x14ac:dyDescent="0.25">
      <c r="A31" s="7" t="s">
        <v>9</v>
      </c>
      <c r="B31" s="8">
        <v>28</v>
      </c>
      <c r="C31" s="8"/>
      <c r="D31" s="9"/>
      <c r="E31" s="9"/>
      <c r="F31" s="9"/>
      <c r="G31" s="9"/>
      <c r="H31" s="9">
        <f t="shared" si="1"/>
        <v>0</v>
      </c>
      <c r="I31" s="8"/>
      <c r="J31" s="10" t="str">
        <f>IF(H31=0,"repos","")</f>
        <v>repos</v>
      </c>
      <c r="K31" s="11" t="str">
        <f t="shared" si="2"/>
        <v/>
      </c>
    </row>
    <row r="32" spans="1:11" x14ac:dyDescent="0.25">
      <c r="A32" s="7" t="s">
        <v>10</v>
      </c>
      <c r="B32" s="8">
        <v>29</v>
      </c>
      <c r="C32" s="8"/>
      <c r="D32" s="9"/>
      <c r="E32" s="9"/>
      <c r="F32" s="9"/>
      <c r="G32" s="9"/>
      <c r="H32" s="9">
        <f t="shared" si="1"/>
        <v>0</v>
      </c>
      <c r="I32" s="8"/>
      <c r="J32" s="10" t="str">
        <f>IF(H32=0,"repos","")</f>
        <v>repos</v>
      </c>
      <c r="K32" s="11" t="str">
        <f t="shared" si="2"/>
        <v/>
      </c>
    </row>
    <row r="33" spans="1:11" x14ac:dyDescent="0.25">
      <c r="A33" s="7" t="s">
        <v>11</v>
      </c>
      <c r="B33" s="8">
        <v>30</v>
      </c>
      <c r="C33" s="8"/>
      <c r="D33" s="9"/>
      <c r="E33" s="9"/>
      <c r="F33" s="9"/>
      <c r="G33" s="9"/>
      <c r="H33" s="9">
        <f t="shared" si="1"/>
        <v>0</v>
      </c>
      <c r="I33" s="8"/>
      <c r="J33" s="10" t="str">
        <f>IF(H33=0,"repos","")</f>
        <v>repos</v>
      </c>
      <c r="K33" s="11" t="str">
        <f t="shared" si="2"/>
        <v/>
      </c>
    </row>
    <row r="34" spans="1:11" x14ac:dyDescent="0.25">
      <c r="A34" s="7" t="s">
        <v>12</v>
      </c>
      <c r="B34" s="8">
        <v>31</v>
      </c>
      <c r="C34" s="8"/>
      <c r="D34" s="9"/>
      <c r="E34" s="9"/>
      <c r="F34" s="9"/>
      <c r="G34" s="9"/>
      <c r="H34" s="9">
        <f t="shared" si="1"/>
        <v>0</v>
      </c>
      <c r="I34" s="8"/>
      <c r="J34" s="12" t="str">
        <f>IF(H34=0,"repos","")</f>
        <v>repos</v>
      </c>
      <c r="K34" s="11" t="str">
        <f t="shared" si="2"/>
        <v/>
      </c>
    </row>
    <row r="35" spans="1:11" x14ac:dyDescent="0.25">
      <c r="A35" s="27" t="s">
        <v>3</v>
      </c>
      <c r="B35" s="27"/>
      <c r="C35" s="27"/>
      <c r="D35" s="27"/>
      <c r="E35" s="27"/>
      <c r="F35" s="27"/>
      <c r="G35" s="27"/>
      <c r="H35" s="13">
        <f>SUM(H4:H33)</f>
        <v>0</v>
      </c>
      <c r="I35" s="8"/>
      <c r="J35" s="12"/>
    </row>
    <row r="36" spans="1:11" x14ac:dyDescent="0.25">
      <c r="A36" s="27" t="s">
        <v>14</v>
      </c>
      <c r="B36" s="27"/>
      <c r="C36" s="27"/>
      <c r="D36" s="27"/>
      <c r="E36" s="27"/>
      <c r="F36" s="27"/>
      <c r="G36" s="27"/>
      <c r="H36" s="14">
        <f>H21</f>
        <v>0</v>
      </c>
      <c r="I36" s="8"/>
      <c r="J36" s="12"/>
    </row>
    <row r="37" spans="1:11" x14ac:dyDescent="0.25">
      <c r="A37" s="27" t="s">
        <v>15</v>
      </c>
      <c r="B37" s="27"/>
      <c r="C37" s="27"/>
      <c r="D37" s="27"/>
      <c r="E37" s="27"/>
      <c r="F37" s="27"/>
      <c r="G37" s="27"/>
      <c r="H37" s="4">
        <f>H28</f>
        <v>0</v>
      </c>
      <c r="I37" s="8"/>
      <c r="J37" s="12"/>
    </row>
    <row r="38" spans="1:11" x14ac:dyDescent="0.25">
      <c r="A38" s="27" t="s">
        <v>16</v>
      </c>
      <c r="B38" s="27"/>
      <c r="C38" s="27"/>
      <c r="D38" s="27"/>
      <c r="E38" s="27"/>
      <c r="F38" s="27"/>
      <c r="G38" s="27"/>
      <c r="H38" s="4">
        <f>SUM(I4:I34)</f>
        <v>0</v>
      </c>
      <c r="I38" s="8"/>
      <c r="J38" s="12"/>
    </row>
    <row r="39" spans="1:11" x14ac:dyDescent="0.25">
      <c r="A39" s="28" t="s">
        <v>17</v>
      </c>
      <c r="B39" s="28"/>
      <c r="C39" s="28"/>
      <c r="D39" s="28"/>
      <c r="E39" s="28"/>
      <c r="F39" s="28"/>
      <c r="G39" s="28"/>
      <c r="H39" s="15"/>
      <c r="I39" s="8"/>
      <c r="J39" s="12"/>
    </row>
    <row r="40" spans="1:11" x14ac:dyDescent="0.25">
      <c r="A40" s="29" t="s">
        <v>18</v>
      </c>
      <c r="B40" s="30"/>
      <c r="C40" s="30"/>
      <c r="D40" s="30"/>
      <c r="E40" s="30"/>
      <c r="F40" s="30"/>
      <c r="G40" s="31"/>
      <c r="H40" s="16">
        <f>H36+H39</f>
        <v>0</v>
      </c>
      <c r="I40" s="17"/>
      <c r="J40" s="18"/>
    </row>
    <row r="41" spans="1:11" x14ac:dyDescent="0.25">
      <c r="A41" s="19"/>
      <c r="B41" s="17"/>
      <c r="C41" s="17"/>
      <c r="D41" s="20"/>
      <c r="E41" s="20"/>
      <c r="F41" s="20"/>
      <c r="G41" s="21" t="s">
        <v>19</v>
      </c>
      <c r="H41" s="22">
        <f>H35*10.85*24</f>
        <v>0</v>
      </c>
      <c r="I41" s="17"/>
      <c r="J41" s="18"/>
    </row>
    <row r="42" spans="1:11" x14ac:dyDescent="0.25">
      <c r="G42" s="25" t="s">
        <v>20</v>
      </c>
      <c r="H42" s="26">
        <f>H41-(H41*19.8%)</f>
        <v>0</v>
      </c>
    </row>
  </sheetData>
  <mergeCells count="14">
    <mergeCell ref="H2:H3"/>
    <mergeCell ref="I2:I3"/>
    <mergeCell ref="D1:K1"/>
    <mergeCell ref="C2:C3"/>
    <mergeCell ref="A40:G40"/>
    <mergeCell ref="A1:B1"/>
    <mergeCell ref="A2:B3"/>
    <mergeCell ref="D2:E2"/>
    <mergeCell ref="F2:G2"/>
    <mergeCell ref="A35:G35"/>
    <mergeCell ref="A36:G36"/>
    <mergeCell ref="A37:G37"/>
    <mergeCell ref="A38:G38"/>
    <mergeCell ref="A39:G39"/>
  </mergeCells>
  <conditionalFormatting sqref="D4:G4 D6:G10 D29:G29 D13:G17 D19:G24">
    <cfRule type="cellIs" dxfId="82" priority="29" operator="lessThan">
      <formula>0.5</formula>
    </cfRule>
  </conditionalFormatting>
  <conditionalFormatting sqref="D4:G34">
    <cfRule type="cellIs" dxfId="81" priority="27" operator="greaterThan">
      <formula>0</formula>
    </cfRule>
    <cfRule type="cellIs" dxfId="80" priority="28" stopIfTrue="1" operator="lessThan">
      <formula>0.5</formula>
    </cfRule>
  </conditionalFormatting>
  <conditionalFormatting sqref="D4:G4 D6:G11 D13:G33">
    <cfRule type="cellIs" dxfId="79" priority="26" operator="lessThan">
      <formula>0.5</formula>
    </cfRule>
  </conditionalFormatting>
  <conditionalFormatting sqref="D4:G34">
    <cfRule type="cellIs" dxfId="78" priority="25" stopIfTrue="1" operator="lessThan">
      <formula>0.5</formula>
    </cfRule>
  </conditionalFormatting>
  <conditionalFormatting sqref="D4">
    <cfRule type="cellIs" dxfId="77" priority="22" operator="greaterThan">
      <formula>0</formula>
    </cfRule>
    <cfRule type="colorScale" priority="23">
      <colorScale>
        <cfvo type="min"/>
        <cfvo type="max"/>
        <color rgb="FFFF7128"/>
        <color rgb="FFFFEF9C"/>
      </colorScale>
    </cfRule>
    <cfRule type="cellIs" dxfId="76" priority="24" operator="greaterThan">
      <formula>0</formula>
    </cfRule>
  </conditionalFormatting>
  <conditionalFormatting sqref="D4:D33">
    <cfRule type="cellIs" dxfId="75" priority="18" operator="greaterThan">
      <formula>0</formula>
    </cfRule>
    <cfRule type="cellIs" dxfId="74" priority="19" operator="lessThan">
      <formula>0</formula>
    </cfRule>
    <cfRule type="containsText" dxfId="73" priority="20" operator="containsText" text="&gt;0">
      <formula>NOT(ISERROR(SEARCH("&gt;0",D4)))</formula>
    </cfRule>
    <cfRule type="cellIs" dxfId="72" priority="21" operator="greaterThan">
      <formula>0</formula>
    </cfRule>
  </conditionalFormatting>
  <conditionalFormatting sqref="D4:D17">
    <cfRule type="cellIs" dxfId="71" priority="17" operator="greaterThan">
      <formula>0</formula>
    </cfRule>
  </conditionalFormatting>
  <conditionalFormatting sqref="D34">
    <cfRule type="cellIs" dxfId="70" priority="16" operator="greaterThan">
      <formula>0</formula>
    </cfRule>
  </conditionalFormatting>
  <conditionalFormatting sqref="D4:D34">
    <cfRule type="cellIs" dxfId="69" priority="15" operator="greaterThan">
      <formula>0</formula>
    </cfRule>
  </conditionalFormatting>
  <conditionalFormatting sqref="D18">
    <cfRule type="cellIs" dxfId="68" priority="14" operator="greaterThan">
      <formula>0</formula>
    </cfRule>
  </conditionalFormatting>
  <conditionalFormatting sqref="D19">
    <cfRule type="cellIs" dxfId="67" priority="13" operator="greaterThan">
      <formula>0</formula>
    </cfRule>
  </conditionalFormatting>
  <conditionalFormatting sqref="D22">
    <cfRule type="cellIs" dxfId="66" priority="12" operator="greaterThan">
      <formula>0</formula>
    </cfRule>
  </conditionalFormatting>
  <conditionalFormatting sqref="D23">
    <cfRule type="cellIs" dxfId="65" priority="11" operator="greaterThan">
      <formula>0</formula>
    </cfRule>
  </conditionalFormatting>
  <conditionalFormatting sqref="D25:D26">
    <cfRule type="cellIs" dxfId="64" priority="10" operator="greaterThan">
      <formula>0</formula>
    </cfRule>
  </conditionalFormatting>
  <conditionalFormatting sqref="D29">
    <cfRule type="cellIs" dxfId="63" priority="9" operator="greaterThan">
      <formula>0</formula>
    </cfRule>
  </conditionalFormatting>
  <conditionalFormatting sqref="D20:D21">
    <cfRule type="cellIs" dxfId="62" priority="8" operator="greaterThan">
      <formula>0</formula>
    </cfRule>
  </conditionalFormatting>
  <conditionalFormatting sqref="D27:G28">
    <cfRule type="cellIs" dxfId="61" priority="7" operator="lessThan">
      <formula>0.5</formula>
    </cfRule>
  </conditionalFormatting>
  <conditionalFormatting sqref="D27:D28">
    <cfRule type="cellIs" dxfId="60" priority="6" operator="greaterThan">
      <formula>0</formula>
    </cfRule>
  </conditionalFormatting>
  <conditionalFormatting sqref="D13:D14">
    <cfRule type="cellIs" dxfId="59" priority="5" operator="greaterThan">
      <formula>0</formula>
    </cfRule>
  </conditionalFormatting>
  <conditionalFormatting sqref="D16">
    <cfRule type="cellIs" dxfId="58" priority="4" operator="greaterThan">
      <formula>0</formula>
    </cfRule>
  </conditionalFormatting>
  <conditionalFormatting sqref="D24">
    <cfRule type="cellIs" dxfId="57" priority="3" operator="greaterThan">
      <formula>0</formula>
    </cfRule>
  </conditionalFormatting>
  <conditionalFormatting sqref="D30:G30 D33:G33">
    <cfRule type="cellIs" dxfId="56" priority="2" operator="lessThan">
      <formula>0.5</formula>
    </cfRule>
  </conditionalFormatting>
  <conditionalFormatting sqref="D30 D33">
    <cfRule type="cellIs" dxfId="55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Paramétres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</dc:creator>
  <cp:lastModifiedBy>Michel</cp:lastModifiedBy>
  <cp:lastPrinted>2022-12-31T08:08:53Z</cp:lastPrinted>
  <dcterms:created xsi:type="dcterms:W3CDTF">2022-12-31T08:06:06Z</dcterms:created>
  <dcterms:modified xsi:type="dcterms:W3CDTF">2022-12-31T09:09:15Z</dcterms:modified>
</cp:coreProperties>
</file>