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120" yWindow="-120" windowWidth="29040" windowHeight="15840" activeTab="2"/>
  </bookViews>
  <sheets>
    <sheet name="Infos employés" sheetId="2" r:id="rId1"/>
    <sheet name="Janvier" sheetId="1" r:id="rId2"/>
    <sheet name="Fevrier" sheetId="5" r:id="rId3"/>
    <sheet name="Mars" sheetId="6" r:id="rId4"/>
    <sheet name="Avril" sheetId="7" r:id="rId5"/>
    <sheet name="Mai" sheetId="8" r:id="rId6"/>
    <sheet name="Juin" sheetId="9" r:id="rId7"/>
    <sheet name="Juillet" sheetId="10" r:id="rId8"/>
    <sheet name="Août" sheetId="11" r:id="rId9"/>
    <sheet name="Septembre" sheetId="12" r:id="rId10"/>
    <sheet name="Octobre" sheetId="13" r:id="rId11"/>
    <sheet name="Novembre" sheetId="14" r:id="rId12"/>
    <sheet name="Décembre" sheetId="15" r:id="rId13"/>
  </sheets>
  <definedNames>
    <definedName name="Année">Janvier!$AI$4</definedName>
    <definedName name="Août">Août!$AI$2</definedName>
    <definedName name="Avril">Avril!$AI$2</definedName>
    <definedName name="Congé">Janvier!$C$2</definedName>
    <definedName name="Décembre">Décembre!$AI$2</definedName>
    <definedName name="Ecole">Janvier!$N$2</definedName>
    <definedName name="Fevrier">Fevrier!$AI$2</definedName>
    <definedName name="Janvier">Janvier!$AI$2</definedName>
    <definedName name="Juillet">Juillet!$AI$2</definedName>
    <definedName name="Juin">Juin!$AI$2</definedName>
    <definedName name="Mai">Mai!$AI$2</definedName>
    <definedName name="Maladie">Janvier!$J$2</definedName>
    <definedName name="Mars">Mars!$AI$2</definedName>
    <definedName name="N°_DU_JOUR">Janvier!$C$7:$AG$7</definedName>
    <definedName name="N°_DU_MOIS">Janvier!$AI$2</definedName>
    <definedName name="NJanvier">Janvier!$AI$2</definedName>
    <definedName name="NomMois">Janvier!$B$4</definedName>
    <definedName name="Novembre">Novembre!$AI$2</definedName>
    <definedName name="Octobre">Octobre!$AI$2</definedName>
    <definedName name="Personnel">Janvier!$F$2</definedName>
    <definedName name="Septembre">Septembre!$AI$2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H11" i="5" l="1"/>
  <c r="AM11" i="5"/>
  <c r="AM20" i="1" l="1"/>
  <c r="AM20" i="5" s="1"/>
  <c r="AM20" i="6" s="1"/>
  <c r="AM20" i="7" s="1"/>
  <c r="AM20" i="8" s="1"/>
  <c r="AM20" i="9" s="1"/>
  <c r="AM20" i="10" s="1"/>
  <c r="AM20" i="11" s="1"/>
  <c r="AM20" i="12" s="1"/>
  <c r="AM20" i="13" s="1"/>
  <c r="AM20" i="14" s="1"/>
  <c r="AM20" i="15" s="1"/>
  <c r="AM17" i="1"/>
  <c r="AM17" i="5" s="1"/>
  <c r="AM17" i="6" s="1"/>
  <c r="AM17" i="7" s="1"/>
  <c r="AM17" i="8" s="1"/>
  <c r="AM17" i="9" s="1"/>
  <c r="AM17" i="10" s="1"/>
  <c r="AM17" i="11" s="1"/>
  <c r="AM17" i="12" s="1"/>
  <c r="AM17" i="13" s="1"/>
  <c r="AM17" i="14" s="1"/>
  <c r="AM17" i="15" s="1"/>
  <c r="AM14" i="1"/>
  <c r="AM14" i="5" s="1"/>
  <c r="AM14" i="6" s="1"/>
  <c r="AM14" i="7" s="1"/>
  <c r="AM14" i="8" s="1"/>
  <c r="AM14" i="9" s="1"/>
  <c r="AM14" i="10" s="1"/>
  <c r="AM14" i="11" s="1"/>
  <c r="AM14" i="12" s="1"/>
  <c r="AM14" i="13" s="1"/>
  <c r="AM14" i="14" s="1"/>
  <c r="AM14" i="15" s="1"/>
  <c r="AM11" i="1"/>
  <c r="AM11" i="6" s="1"/>
  <c r="AM11" i="7" s="1"/>
  <c r="AM11" i="8" s="1"/>
  <c r="AM11" i="9" s="1"/>
  <c r="AM11" i="10" s="1"/>
  <c r="AM11" i="11" s="1"/>
  <c r="AM11" i="12" s="1"/>
  <c r="AM11" i="13" s="1"/>
  <c r="AM11" i="14" s="1"/>
  <c r="AM11" i="15" s="1"/>
  <c r="AM8" i="1"/>
  <c r="AM8" i="5" s="1"/>
  <c r="AM8" i="6" s="1"/>
  <c r="AM8" i="7" s="1"/>
  <c r="AM8" i="8" s="1"/>
  <c r="AM8" i="9" s="1"/>
  <c r="AM8" i="10" s="1"/>
  <c r="AM8" i="11" s="1"/>
  <c r="AM8" i="12" s="1"/>
  <c r="AM8" i="13" s="1"/>
  <c r="AM8" i="14" s="1"/>
  <c r="AM8" i="15" s="1"/>
  <c r="D23" i="15"/>
  <c r="E23" i="15"/>
  <c r="F23" i="15"/>
  <c r="G23" i="15"/>
  <c r="H23" i="15"/>
  <c r="I23" i="15"/>
  <c r="J23" i="15"/>
  <c r="K23" i="15"/>
  <c r="L23" i="15"/>
  <c r="M23" i="15"/>
  <c r="N23" i="15"/>
  <c r="O23" i="15"/>
  <c r="P23" i="15"/>
  <c r="Q23" i="15"/>
  <c r="R23" i="15"/>
  <c r="S23" i="15"/>
  <c r="T23" i="15"/>
  <c r="U23" i="15"/>
  <c r="V23" i="15"/>
  <c r="W23" i="15"/>
  <c r="X23" i="15"/>
  <c r="Y23" i="15"/>
  <c r="Z23" i="15"/>
  <c r="AA23" i="15"/>
  <c r="AB23" i="15"/>
  <c r="AC23" i="15"/>
  <c r="AD23" i="15"/>
  <c r="AE23" i="15"/>
  <c r="AF23" i="15"/>
  <c r="AG23" i="15"/>
  <c r="C23" i="15"/>
  <c r="D23" i="14"/>
  <c r="E23" i="14"/>
  <c r="F23" i="14"/>
  <c r="G23" i="14"/>
  <c r="H23" i="14"/>
  <c r="I23" i="14"/>
  <c r="J23" i="14"/>
  <c r="K23" i="14"/>
  <c r="L23" i="14"/>
  <c r="M23" i="14"/>
  <c r="N23" i="14"/>
  <c r="O23" i="14"/>
  <c r="P23" i="14"/>
  <c r="Q23" i="14"/>
  <c r="R23" i="14"/>
  <c r="S23" i="14"/>
  <c r="T23" i="14"/>
  <c r="U23" i="14"/>
  <c r="V23" i="14"/>
  <c r="W23" i="14"/>
  <c r="X23" i="14"/>
  <c r="Y23" i="14"/>
  <c r="Z23" i="14"/>
  <c r="AA23" i="14"/>
  <c r="AB23" i="14"/>
  <c r="AC23" i="14"/>
  <c r="AD23" i="14"/>
  <c r="AE23" i="14"/>
  <c r="AF23" i="14"/>
  <c r="AG23" i="14"/>
  <c r="C23" i="14"/>
  <c r="D23" i="13"/>
  <c r="E23" i="13"/>
  <c r="F23" i="13"/>
  <c r="G23" i="13"/>
  <c r="H23" i="13"/>
  <c r="I23" i="13"/>
  <c r="J23" i="13"/>
  <c r="K23" i="13"/>
  <c r="L23" i="13"/>
  <c r="M23" i="13"/>
  <c r="N23" i="13"/>
  <c r="O23" i="13"/>
  <c r="P23" i="13"/>
  <c r="Q23" i="13"/>
  <c r="R23" i="13"/>
  <c r="S23" i="13"/>
  <c r="T23" i="13"/>
  <c r="U23" i="13"/>
  <c r="V23" i="13"/>
  <c r="W23" i="13"/>
  <c r="X23" i="13"/>
  <c r="Y23" i="13"/>
  <c r="Z23" i="13"/>
  <c r="AA23" i="13"/>
  <c r="AB23" i="13"/>
  <c r="AC23" i="13"/>
  <c r="AD23" i="13"/>
  <c r="AE23" i="13"/>
  <c r="AF23" i="13"/>
  <c r="AG23" i="13"/>
  <c r="C23" i="13"/>
  <c r="D23" i="12"/>
  <c r="E23" i="12"/>
  <c r="F23" i="12"/>
  <c r="G23" i="12"/>
  <c r="H23" i="12"/>
  <c r="I23" i="12"/>
  <c r="J23" i="12"/>
  <c r="K23" i="12"/>
  <c r="L23" i="12"/>
  <c r="M23" i="12"/>
  <c r="N23" i="12"/>
  <c r="O23" i="12"/>
  <c r="P23" i="12"/>
  <c r="Q23" i="12"/>
  <c r="R23" i="12"/>
  <c r="S23" i="12"/>
  <c r="T23" i="12"/>
  <c r="U23" i="12"/>
  <c r="V23" i="12"/>
  <c r="W23" i="12"/>
  <c r="X23" i="12"/>
  <c r="Y23" i="12"/>
  <c r="Z23" i="12"/>
  <c r="AA23" i="12"/>
  <c r="AB23" i="12"/>
  <c r="AC23" i="12"/>
  <c r="AD23" i="12"/>
  <c r="AE23" i="12"/>
  <c r="AF23" i="12"/>
  <c r="AG23" i="12"/>
  <c r="C23" i="12"/>
  <c r="D23" i="11"/>
  <c r="E23" i="11"/>
  <c r="F23" i="11"/>
  <c r="G23" i="11"/>
  <c r="H23" i="11"/>
  <c r="I23" i="11"/>
  <c r="J23" i="11"/>
  <c r="K23" i="11"/>
  <c r="L23" i="11"/>
  <c r="M23" i="11"/>
  <c r="N23" i="11"/>
  <c r="O23" i="11"/>
  <c r="P23" i="11"/>
  <c r="Q23" i="11"/>
  <c r="R23" i="11"/>
  <c r="S23" i="11"/>
  <c r="T23" i="11"/>
  <c r="U23" i="11"/>
  <c r="V23" i="11"/>
  <c r="W23" i="11"/>
  <c r="X23" i="11"/>
  <c r="Y23" i="11"/>
  <c r="Z23" i="11"/>
  <c r="AA23" i="11"/>
  <c r="AB23" i="11"/>
  <c r="AC23" i="11"/>
  <c r="AD23" i="11"/>
  <c r="AE23" i="11"/>
  <c r="AF23" i="11"/>
  <c r="AG23" i="11"/>
  <c r="C23" i="11"/>
  <c r="D23" i="10"/>
  <c r="E23" i="10"/>
  <c r="F23" i="10"/>
  <c r="G23" i="10"/>
  <c r="H23" i="10"/>
  <c r="I23" i="10"/>
  <c r="J23" i="10"/>
  <c r="K23" i="10"/>
  <c r="L23" i="10"/>
  <c r="M23" i="10"/>
  <c r="N23" i="10"/>
  <c r="O23" i="10"/>
  <c r="P23" i="10"/>
  <c r="Q23" i="10"/>
  <c r="R23" i="10"/>
  <c r="S23" i="10"/>
  <c r="T23" i="10"/>
  <c r="U23" i="10"/>
  <c r="V23" i="10"/>
  <c r="W23" i="10"/>
  <c r="X23" i="10"/>
  <c r="Y23" i="10"/>
  <c r="Z23" i="10"/>
  <c r="AA23" i="10"/>
  <c r="AB23" i="10"/>
  <c r="AC23" i="10"/>
  <c r="AD23" i="10"/>
  <c r="AE23" i="10"/>
  <c r="AF23" i="10"/>
  <c r="AG23" i="10"/>
  <c r="C23" i="10"/>
  <c r="D23" i="9"/>
  <c r="E23" i="9"/>
  <c r="F23" i="9"/>
  <c r="G23" i="9"/>
  <c r="H23" i="9"/>
  <c r="I23" i="9"/>
  <c r="J23" i="9"/>
  <c r="K23" i="9"/>
  <c r="L23" i="9"/>
  <c r="M23" i="9"/>
  <c r="N23" i="9"/>
  <c r="O23" i="9"/>
  <c r="P23" i="9"/>
  <c r="Q23" i="9"/>
  <c r="R23" i="9"/>
  <c r="S23" i="9"/>
  <c r="T23" i="9"/>
  <c r="U23" i="9"/>
  <c r="V23" i="9"/>
  <c r="W23" i="9"/>
  <c r="X23" i="9"/>
  <c r="Y23" i="9"/>
  <c r="Z23" i="9"/>
  <c r="AA23" i="9"/>
  <c r="AB23" i="9"/>
  <c r="AC23" i="9"/>
  <c r="AD23" i="9"/>
  <c r="AE23" i="9"/>
  <c r="AF23" i="9"/>
  <c r="AG23" i="9"/>
  <c r="C23" i="9"/>
  <c r="D23" i="8"/>
  <c r="E23" i="8"/>
  <c r="F23" i="8"/>
  <c r="G23" i="8"/>
  <c r="H23" i="8"/>
  <c r="I23" i="8"/>
  <c r="J23" i="8"/>
  <c r="K23" i="8"/>
  <c r="L23" i="8"/>
  <c r="M23" i="8"/>
  <c r="N23" i="8"/>
  <c r="O23" i="8"/>
  <c r="P23" i="8"/>
  <c r="Q23" i="8"/>
  <c r="R23" i="8"/>
  <c r="S23" i="8"/>
  <c r="T23" i="8"/>
  <c r="U23" i="8"/>
  <c r="V23" i="8"/>
  <c r="W23" i="8"/>
  <c r="X23" i="8"/>
  <c r="Y23" i="8"/>
  <c r="Z23" i="8"/>
  <c r="AA23" i="8"/>
  <c r="AB23" i="8"/>
  <c r="AC23" i="8"/>
  <c r="AD23" i="8"/>
  <c r="AE23" i="8"/>
  <c r="AF23" i="8"/>
  <c r="AG23" i="8"/>
  <c r="C23" i="8"/>
  <c r="D23" i="7"/>
  <c r="E23" i="7"/>
  <c r="F23" i="7"/>
  <c r="G23" i="7"/>
  <c r="H23" i="7"/>
  <c r="I23" i="7"/>
  <c r="J23" i="7"/>
  <c r="K23" i="7"/>
  <c r="L23" i="7"/>
  <c r="M23" i="7"/>
  <c r="N23" i="7"/>
  <c r="O23" i="7"/>
  <c r="P23" i="7"/>
  <c r="Q23" i="7"/>
  <c r="R23" i="7"/>
  <c r="S23" i="7"/>
  <c r="T23" i="7"/>
  <c r="U23" i="7"/>
  <c r="V23" i="7"/>
  <c r="W23" i="7"/>
  <c r="X23" i="7"/>
  <c r="Y23" i="7"/>
  <c r="Z23" i="7"/>
  <c r="AA23" i="7"/>
  <c r="AB23" i="7"/>
  <c r="AC23" i="7"/>
  <c r="AD23" i="7"/>
  <c r="AE23" i="7"/>
  <c r="AF23" i="7"/>
  <c r="AG23" i="7"/>
  <c r="C23" i="7"/>
  <c r="D23" i="6"/>
  <c r="E23" i="6"/>
  <c r="F23" i="6"/>
  <c r="G23" i="6"/>
  <c r="H23" i="6"/>
  <c r="I23" i="6"/>
  <c r="J23" i="6"/>
  <c r="K23" i="6"/>
  <c r="L23" i="6"/>
  <c r="M23" i="6"/>
  <c r="N23" i="6"/>
  <c r="O23" i="6"/>
  <c r="P23" i="6"/>
  <c r="Q23" i="6"/>
  <c r="R23" i="6"/>
  <c r="S23" i="6"/>
  <c r="T23" i="6"/>
  <c r="U23" i="6"/>
  <c r="V23" i="6"/>
  <c r="W23" i="6"/>
  <c r="X23" i="6"/>
  <c r="Y23" i="6"/>
  <c r="Z23" i="6"/>
  <c r="AA23" i="6"/>
  <c r="AB23" i="6"/>
  <c r="AC23" i="6"/>
  <c r="AD23" i="6"/>
  <c r="AE23" i="6"/>
  <c r="AF23" i="6"/>
  <c r="AG23" i="6"/>
  <c r="C23" i="6"/>
  <c r="D23" i="5"/>
  <c r="E23" i="5"/>
  <c r="F23" i="5"/>
  <c r="G23" i="5"/>
  <c r="H23" i="5"/>
  <c r="I23" i="5"/>
  <c r="J23" i="5"/>
  <c r="K23" i="5"/>
  <c r="L23" i="5"/>
  <c r="M23" i="5"/>
  <c r="N23" i="5"/>
  <c r="O23" i="5"/>
  <c r="P23" i="5"/>
  <c r="Q23" i="5"/>
  <c r="R23" i="5"/>
  <c r="S23" i="5"/>
  <c r="T23" i="5"/>
  <c r="U23" i="5"/>
  <c r="V23" i="5"/>
  <c r="W23" i="5"/>
  <c r="X23" i="5"/>
  <c r="Y23" i="5"/>
  <c r="Z23" i="5"/>
  <c r="AA23" i="5"/>
  <c r="AB23" i="5"/>
  <c r="AC23" i="5"/>
  <c r="AD23" i="5"/>
  <c r="AE23" i="5"/>
  <c r="AF23" i="5"/>
  <c r="AG23" i="5"/>
  <c r="C23" i="5"/>
  <c r="D23" i="1"/>
  <c r="E23" i="1"/>
  <c r="F23" i="1"/>
  <c r="G23" i="1"/>
  <c r="H23" i="1"/>
  <c r="I23" i="1"/>
  <c r="J23" i="1"/>
  <c r="K23" i="1"/>
  <c r="L23" i="1"/>
  <c r="M23" i="1"/>
  <c r="N23" i="1"/>
  <c r="O23" i="1"/>
  <c r="P23" i="1"/>
  <c r="Q23" i="1"/>
  <c r="R23" i="1"/>
  <c r="S23" i="1"/>
  <c r="T23" i="1"/>
  <c r="U23" i="1"/>
  <c r="V23" i="1"/>
  <c r="W23" i="1"/>
  <c r="X23" i="1"/>
  <c r="Y23" i="1"/>
  <c r="Z23" i="1"/>
  <c r="AA23" i="1"/>
  <c r="AB23" i="1"/>
  <c r="AC23" i="1"/>
  <c r="AD23" i="1"/>
  <c r="AE23" i="1"/>
  <c r="AF23" i="1"/>
  <c r="AG23" i="1"/>
  <c r="C23" i="1"/>
  <c r="AH20" i="15"/>
  <c r="AH17" i="15"/>
  <c r="AH14" i="15"/>
  <c r="AH11" i="15"/>
  <c r="AH8" i="15"/>
  <c r="AH20" i="14"/>
  <c r="AH17" i="14"/>
  <c r="AH14" i="14"/>
  <c r="AH11" i="14"/>
  <c r="AH8" i="14"/>
  <c r="AH20" i="13"/>
  <c r="AH17" i="13"/>
  <c r="AH14" i="13"/>
  <c r="AH11" i="13"/>
  <c r="AH8" i="13"/>
  <c r="AH20" i="12"/>
  <c r="AH17" i="12"/>
  <c r="AH14" i="12"/>
  <c r="AH11" i="12"/>
  <c r="AH8" i="12"/>
  <c r="AH20" i="11"/>
  <c r="AH17" i="11"/>
  <c r="AH14" i="11"/>
  <c r="AH11" i="11"/>
  <c r="AH8" i="11"/>
  <c r="AH20" i="10"/>
  <c r="AH17" i="10"/>
  <c r="AH14" i="10"/>
  <c r="AH11" i="10"/>
  <c r="AH8" i="10"/>
  <c r="AH20" i="9"/>
  <c r="AH17" i="9"/>
  <c r="AH14" i="9"/>
  <c r="AH11" i="9"/>
  <c r="AH8" i="9"/>
  <c r="AH20" i="8"/>
  <c r="AH17" i="8"/>
  <c r="AH14" i="8"/>
  <c r="AH11" i="8"/>
  <c r="AH8" i="8"/>
  <c r="AH20" i="7"/>
  <c r="AH17" i="7"/>
  <c r="AH14" i="7"/>
  <c r="AH11" i="7"/>
  <c r="AH8" i="7"/>
  <c r="AH20" i="6"/>
  <c r="AH17" i="6"/>
  <c r="AH14" i="6"/>
  <c r="AH11" i="6"/>
  <c r="AH8" i="6"/>
  <c r="AH20" i="5"/>
  <c r="AH17" i="5"/>
  <c r="AH14" i="5"/>
  <c r="AH8" i="5"/>
  <c r="AH20" i="1"/>
  <c r="AH17" i="1"/>
  <c r="AH14" i="1"/>
  <c r="AH11" i="1"/>
  <c r="AH8" i="1"/>
  <c r="AH23" i="5" l="1"/>
  <c r="AJ23" i="15" l="1"/>
  <c r="AJ23" i="14"/>
  <c r="AJ23" i="13"/>
  <c r="AJ23" i="12"/>
  <c r="AJ23" i="11"/>
  <c r="AJ23" i="10"/>
  <c r="AJ23" i="9"/>
  <c r="AJ23" i="8"/>
  <c r="AJ23" i="7"/>
  <c r="AJ23" i="6"/>
  <c r="AJ23" i="5"/>
  <c r="AO20" i="1"/>
  <c r="AO11" i="1"/>
  <c r="AO8" i="1"/>
  <c r="AO8" i="5" s="1"/>
  <c r="AO8" i="6" s="1"/>
  <c r="AO8" i="7" s="1"/>
  <c r="AO8" i="8" s="1"/>
  <c r="AO8" i="9" s="1"/>
  <c r="AO8" i="10" s="1"/>
  <c r="AO8" i="11" s="1"/>
  <c r="AO8" i="12" s="1"/>
  <c r="AO8" i="13" s="1"/>
  <c r="AO8" i="14" s="1"/>
  <c r="AO8" i="15" s="1"/>
  <c r="AJ23" i="1"/>
  <c r="D5" i="1"/>
  <c r="E5" i="1"/>
  <c r="F5" i="1"/>
  <c r="G5" i="1"/>
  <c r="H5" i="1"/>
  <c r="I5" i="1"/>
  <c r="J5" i="1"/>
  <c r="K5" i="1"/>
  <c r="L5" i="1"/>
  <c r="M5" i="1"/>
  <c r="N5" i="1"/>
  <c r="O5" i="1"/>
  <c r="P5" i="1"/>
  <c r="Q5" i="1"/>
  <c r="R5" i="1"/>
  <c r="S5" i="1"/>
  <c r="T5" i="1"/>
  <c r="U5" i="1"/>
  <c r="V5" i="1"/>
  <c r="W5" i="1"/>
  <c r="X5" i="1"/>
  <c r="Y5" i="1"/>
  <c r="Z5" i="1"/>
  <c r="AA5" i="1"/>
  <c r="AB5" i="1"/>
  <c r="AC5" i="1"/>
  <c r="AD5" i="1"/>
  <c r="AE5" i="1"/>
  <c r="AF5" i="1"/>
  <c r="AG5" i="1"/>
  <c r="C5" i="1"/>
  <c r="C5" i="10"/>
  <c r="C7" i="15"/>
  <c r="C5" i="15" s="1"/>
  <c r="C7" i="14"/>
  <c r="D7" i="14" s="1"/>
  <c r="D5" i="14" s="1"/>
  <c r="C7" i="13"/>
  <c r="C5" i="13" s="1"/>
  <c r="C7" i="12"/>
  <c r="C6" i="12" s="1"/>
  <c r="C7" i="11"/>
  <c r="C5" i="11" s="1"/>
  <c r="C7" i="10"/>
  <c r="C7" i="9"/>
  <c r="C5" i="9" s="1"/>
  <c r="C7" i="8"/>
  <c r="C5" i="8" s="1"/>
  <c r="C7" i="7"/>
  <c r="C5" i="7" s="1"/>
  <c r="C7" i="6"/>
  <c r="C5" i="6" s="1"/>
  <c r="C7" i="5"/>
  <c r="C5" i="5" s="1"/>
  <c r="C7" i="1"/>
  <c r="B23" i="14"/>
  <c r="AK22" i="14"/>
  <c r="AI21" i="14"/>
  <c r="AK19" i="14"/>
  <c r="AI18" i="14"/>
  <c r="AK16" i="14"/>
  <c r="AI15" i="14"/>
  <c r="AK13" i="14"/>
  <c r="AI12" i="14"/>
  <c r="AK10" i="14"/>
  <c r="AI9" i="14"/>
  <c r="B23" i="15"/>
  <c r="AK22" i="15"/>
  <c r="AI21" i="15"/>
  <c r="AK19" i="15"/>
  <c r="AI18" i="15"/>
  <c r="AK16" i="15"/>
  <c r="AI15" i="15"/>
  <c r="AK13" i="15"/>
  <c r="AI12" i="15"/>
  <c r="AK10" i="15"/>
  <c r="AI9" i="15"/>
  <c r="D7" i="15"/>
  <c r="D5" i="15" s="1"/>
  <c r="C6" i="15"/>
  <c r="B23" i="13"/>
  <c r="AK22" i="13"/>
  <c r="AI21" i="13"/>
  <c r="AK19" i="13"/>
  <c r="AI18" i="13"/>
  <c r="AK16" i="13"/>
  <c r="AI15" i="13"/>
  <c r="AK13" i="13"/>
  <c r="AI12" i="13"/>
  <c r="AK10" i="13"/>
  <c r="AI9" i="13"/>
  <c r="D7" i="13"/>
  <c r="D5" i="13" s="1"/>
  <c r="C6" i="13"/>
  <c r="B23" i="12"/>
  <c r="AK22" i="12"/>
  <c r="AI21" i="12"/>
  <c r="AK19" i="12"/>
  <c r="AI18" i="12"/>
  <c r="AK16" i="12"/>
  <c r="AI15" i="12"/>
  <c r="AK13" i="12"/>
  <c r="AI12" i="12"/>
  <c r="AK10" i="12"/>
  <c r="AK23" i="12" s="1"/>
  <c r="AI9" i="12"/>
  <c r="B23" i="11"/>
  <c r="AK22" i="11"/>
  <c r="AI21" i="11"/>
  <c r="AK19" i="11"/>
  <c r="AI18" i="11"/>
  <c r="AK16" i="11"/>
  <c r="AI15" i="11"/>
  <c r="AK13" i="11"/>
  <c r="AI12" i="11"/>
  <c r="AK10" i="11"/>
  <c r="AK23" i="11" s="1"/>
  <c r="AI9" i="11"/>
  <c r="D7" i="11"/>
  <c r="D5" i="11" s="1"/>
  <c r="C6" i="11"/>
  <c r="B23" i="10"/>
  <c r="AK22" i="10"/>
  <c r="AI21" i="10"/>
  <c r="AK19" i="10"/>
  <c r="AI18" i="10"/>
  <c r="AK16" i="10"/>
  <c r="AI15" i="10"/>
  <c r="AK13" i="10"/>
  <c r="AI12" i="10"/>
  <c r="AK10" i="10"/>
  <c r="AI9" i="10"/>
  <c r="D7" i="10"/>
  <c r="D5" i="10" s="1"/>
  <c r="C6" i="10"/>
  <c r="B23" i="9"/>
  <c r="AK22" i="9"/>
  <c r="AI21" i="9"/>
  <c r="AK19" i="9"/>
  <c r="AI18" i="9"/>
  <c r="AK16" i="9"/>
  <c r="AI15" i="9"/>
  <c r="AK13" i="9"/>
  <c r="AI12" i="9"/>
  <c r="AK10" i="9"/>
  <c r="AI9" i="9"/>
  <c r="D7" i="9"/>
  <c r="D5" i="9" s="1"/>
  <c r="C6" i="9"/>
  <c r="B23" i="8"/>
  <c r="AK22" i="8"/>
  <c r="AI21" i="8"/>
  <c r="AK19" i="8"/>
  <c r="AI18" i="8"/>
  <c r="AK16" i="8"/>
  <c r="AI15" i="8"/>
  <c r="AK13" i="8"/>
  <c r="AI12" i="8"/>
  <c r="AK10" i="8"/>
  <c r="AI9" i="8"/>
  <c r="AI23" i="8" s="1"/>
  <c r="D7" i="8"/>
  <c r="D6" i="8" s="1"/>
  <c r="C6" i="8"/>
  <c r="B23" i="7"/>
  <c r="AK22" i="7"/>
  <c r="AI21" i="7"/>
  <c r="AK19" i="7"/>
  <c r="AI18" i="7"/>
  <c r="AK16" i="7"/>
  <c r="AI15" i="7"/>
  <c r="AK13" i="7"/>
  <c r="AI12" i="7"/>
  <c r="AK10" i="7"/>
  <c r="AI9" i="7"/>
  <c r="AI23" i="7" s="1"/>
  <c r="D7" i="7"/>
  <c r="D5" i="7" s="1"/>
  <c r="C6" i="7"/>
  <c r="B23" i="6"/>
  <c r="AK22" i="6"/>
  <c r="AI21" i="6"/>
  <c r="AK19" i="6"/>
  <c r="AI18" i="6"/>
  <c r="AK16" i="6"/>
  <c r="AI15" i="6"/>
  <c r="AK13" i="6"/>
  <c r="AI12" i="6"/>
  <c r="AK10" i="6"/>
  <c r="AI9" i="6"/>
  <c r="AI23" i="6" s="1"/>
  <c r="D7" i="6"/>
  <c r="D5" i="6" s="1"/>
  <c r="C6" i="6"/>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AG6" i="1"/>
  <c r="D7" i="5"/>
  <c r="E7" i="5" s="1"/>
  <c r="F7" i="5" s="1"/>
  <c r="G7" i="5" s="1"/>
  <c r="H7" i="5" s="1"/>
  <c r="I7" i="5" s="1"/>
  <c r="J7" i="5" s="1"/>
  <c r="K7" i="5" s="1"/>
  <c r="L7" i="5" s="1"/>
  <c r="M7" i="5" s="1"/>
  <c r="N7" i="5" s="1"/>
  <c r="O7" i="5" s="1"/>
  <c r="P7" i="5" s="1"/>
  <c r="Q7" i="5" s="1"/>
  <c r="R7" i="5" s="1"/>
  <c r="S7" i="5" s="1"/>
  <c r="T7" i="5" s="1"/>
  <c r="U7" i="5" s="1"/>
  <c r="V7" i="5" s="1"/>
  <c r="W7" i="5" s="1"/>
  <c r="X7" i="5" s="1"/>
  <c r="Y7" i="5" s="1"/>
  <c r="Z7" i="5" s="1"/>
  <c r="AA7" i="5" s="1"/>
  <c r="AB7" i="5" s="1"/>
  <c r="AC7" i="5" s="1"/>
  <c r="AD7" i="5" s="1"/>
  <c r="AE7" i="5" s="1"/>
  <c r="AF7" i="5" s="1"/>
  <c r="AG7" i="5" s="1"/>
  <c r="AG6" i="5" s="1"/>
  <c r="AH23" i="13" l="1"/>
  <c r="AH23" i="14"/>
  <c r="AI23" i="15"/>
  <c r="AK23" i="15"/>
  <c r="AK23" i="14"/>
  <c r="C5" i="14"/>
  <c r="AI23" i="14"/>
  <c r="AI23" i="13"/>
  <c r="AK23" i="13"/>
  <c r="C5" i="12"/>
  <c r="D7" i="12"/>
  <c r="D5" i="12" s="1"/>
  <c r="AI23" i="11"/>
  <c r="AI23" i="10"/>
  <c r="AK23" i="10"/>
  <c r="AI23" i="9"/>
  <c r="AK23" i="9"/>
  <c r="AK23" i="8"/>
  <c r="D5" i="8"/>
  <c r="AK23" i="7"/>
  <c r="AH23" i="6"/>
  <c r="AK23" i="6"/>
  <c r="V5" i="5"/>
  <c r="N5" i="5"/>
  <c r="F5" i="5"/>
  <c r="C6" i="5"/>
  <c r="AC5" i="5"/>
  <c r="U5" i="5"/>
  <c r="M5" i="5"/>
  <c r="E5" i="5"/>
  <c r="AB5" i="5"/>
  <c r="T5" i="5"/>
  <c r="L5" i="5"/>
  <c r="D5" i="5"/>
  <c r="AA5" i="5"/>
  <c r="S5" i="5"/>
  <c r="K5" i="5"/>
  <c r="Z5" i="5"/>
  <c r="R5" i="5"/>
  <c r="J5" i="5"/>
  <c r="AG5" i="5"/>
  <c r="Y5" i="5"/>
  <c r="Q5" i="5"/>
  <c r="I5" i="5"/>
  <c r="AD5" i="5"/>
  <c r="AF5" i="5"/>
  <c r="X5" i="5"/>
  <c r="P5" i="5"/>
  <c r="H5" i="5"/>
  <c r="AE5" i="5"/>
  <c r="W5" i="5"/>
  <c r="O5" i="5"/>
  <c r="G5" i="5"/>
  <c r="AH23" i="15"/>
  <c r="AH23" i="7"/>
  <c r="AH23" i="8"/>
  <c r="AH23" i="9"/>
  <c r="AH23" i="10"/>
  <c r="AH23" i="11"/>
  <c r="C6" i="14"/>
  <c r="AH23" i="12"/>
  <c r="AI23" i="12"/>
  <c r="Z6" i="5"/>
  <c r="R6" i="5"/>
  <c r="J6" i="5"/>
  <c r="AC6" i="5"/>
  <c r="Y6" i="5"/>
  <c r="I6" i="5"/>
  <c r="AA6" i="5"/>
  <c r="P6" i="5"/>
  <c r="U6" i="5"/>
  <c r="E6" i="5"/>
  <c r="AB6" i="5"/>
  <c r="K6" i="5"/>
  <c r="Q6" i="5"/>
  <c r="X6" i="5"/>
  <c r="H6" i="5"/>
  <c r="AE6" i="5"/>
  <c r="W6" i="5"/>
  <c r="O6" i="5"/>
  <c r="G6" i="5"/>
  <c r="S6" i="5"/>
  <c r="AF6" i="5"/>
  <c r="AD6" i="5"/>
  <c r="V6" i="5"/>
  <c r="N6" i="5"/>
  <c r="F6" i="5"/>
  <c r="M6" i="5"/>
  <c r="T6" i="5"/>
  <c r="L6" i="5"/>
  <c r="D6" i="5"/>
  <c r="E7" i="14"/>
  <c r="E5" i="14" s="1"/>
  <c r="D6" i="14"/>
  <c r="E7" i="15"/>
  <c r="E5" i="15" s="1"/>
  <c r="D6" i="15"/>
  <c r="E7" i="13"/>
  <c r="E5" i="13" s="1"/>
  <c r="D6" i="13"/>
  <c r="E7" i="11"/>
  <c r="E5" i="11" s="1"/>
  <c r="D6" i="11"/>
  <c r="E7" i="10"/>
  <c r="E5" i="10" s="1"/>
  <c r="D6" i="10"/>
  <c r="E7" i="9"/>
  <c r="E5" i="9" s="1"/>
  <c r="D6" i="9"/>
  <c r="E7" i="8"/>
  <c r="E5" i="8" s="1"/>
  <c r="E7" i="7"/>
  <c r="E5" i="7" s="1"/>
  <c r="D6" i="7"/>
  <c r="E7" i="6"/>
  <c r="E5" i="6" s="1"/>
  <c r="D6" i="6"/>
  <c r="B23" i="5"/>
  <c r="AK22" i="5"/>
  <c r="AO20" i="5" s="1"/>
  <c r="AO20" i="6" s="1"/>
  <c r="AO20" i="7" s="1"/>
  <c r="AO20" i="8" s="1"/>
  <c r="AO20" i="9" s="1"/>
  <c r="AO20" i="10" s="1"/>
  <c r="AO20" i="11" s="1"/>
  <c r="AO20" i="12" s="1"/>
  <c r="AO20" i="13" s="1"/>
  <c r="AO20" i="14" s="1"/>
  <c r="AO20" i="15" s="1"/>
  <c r="AI21" i="5"/>
  <c r="AK19" i="5"/>
  <c r="AI18" i="5"/>
  <c r="AK16" i="5"/>
  <c r="AI15" i="5"/>
  <c r="AK13" i="5"/>
  <c r="AI12" i="5"/>
  <c r="AO11" i="5" s="1"/>
  <c r="AO11" i="6" s="1"/>
  <c r="AO11" i="7" s="1"/>
  <c r="AO11" i="8" s="1"/>
  <c r="AO11" i="9" s="1"/>
  <c r="AO11" i="10" s="1"/>
  <c r="AO11" i="11" s="1"/>
  <c r="AO11" i="12" s="1"/>
  <c r="AO11" i="13" s="1"/>
  <c r="AO11" i="14" s="1"/>
  <c r="AO11" i="15" s="1"/>
  <c r="AK10" i="5"/>
  <c r="AI9" i="5"/>
  <c r="AK22" i="1"/>
  <c r="AK19" i="1"/>
  <c r="AK16" i="1"/>
  <c r="AK13" i="1"/>
  <c r="AK10" i="1"/>
  <c r="AI21" i="1"/>
  <c r="AI18" i="1"/>
  <c r="AI15" i="1"/>
  <c r="AO14" i="1" s="1"/>
  <c r="AO14" i="5" s="1"/>
  <c r="AO14" i="6" s="1"/>
  <c r="AO14" i="7" s="1"/>
  <c r="AO14" i="8" s="1"/>
  <c r="AO14" i="9" s="1"/>
  <c r="AO14" i="10" s="1"/>
  <c r="AO14" i="11" s="1"/>
  <c r="AO14" i="12" s="1"/>
  <c r="AO14" i="13" s="1"/>
  <c r="AO14" i="14" s="1"/>
  <c r="AO14" i="15" s="1"/>
  <c r="AI12" i="1"/>
  <c r="AI9" i="1"/>
  <c r="B23" i="1"/>
  <c r="AO17" i="1" l="1"/>
  <c r="AO17" i="5" s="1"/>
  <c r="AO17" i="6" s="1"/>
  <c r="AO17" i="7" s="1"/>
  <c r="AO17" i="8" s="1"/>
  <c r="AO17" i="9" s="1"/>
  <c r="AO17" i="10" s="1"/>
  <c r="AO17" i="11" s="1"/>
  <c r="AO17" i="12" s="1"/>
  <c r="AO17" i="13" s="1"/>
  <c r="AO17" i="14" s="1"/>
  <c r="AO17" i="15" s="1"/>
  <c r="D6" i="12"/>
  <c r="E7" i="12"/>
  <c r="E5" i="12" s="1"/>
  <c r="AK23" i="5"/>
  <c r="AI23" i="5"/>
  <c r="E6" i="14"/>
  <c r="F7" i="14"/>
  <c r="F5" i="14" s="1"/>
  <c r="E6" i="15"/>
  <c r="F7" i="15"/>
  <c r="F5" i="15" s="1"/>
  <c r="E6" i="13"/>
  <c r="F7" i="13"/>
  <c r="F5" i="13" s="1"/>
  <c r="E6" i="11"/>
  <c r="F7" i="11"/>
  <c r="F5" i="11" s="1"/>
  <c r="E6" i="10"/>
  <c r="F7" i="10"/>
  <c r="F5" i="10" s="1"/>
  <c r="E6" i="9"/>
  <c r="F7" i="9"/>
  <c r="F5" i="9" s="1"/>
  <c r="E6" i="8"/>
  <c r="F7" i="8"/>
  <c r="F5" i="8" s="1"/>
  <c r="E6" i="7"/>
  <c r="F7" i="7"/>
  <c r="F5" i="7" s="1"/>
  <c r="E6" i="6"/>
  <c r="F7" i="6"/>
  <c r="F5" i="6" s="1"/>
  <c r="AK23" i="1"/>
  <c r="AI23" i="1"/>
  <c r="AH23" i="1"/>
  <c r="F7" i="12" l="1"/>
  <c r="F5" i="12" s="1"/>
  <c r="E6" i="12"/>
  <c r="F6" i="14"/>
  <c r="G7" i="14"/>
  <c r="G5" i="14" s="1"/>
  <c r="F6" i="15"/>
  <c r="G7" i="15"/>
  <c r="G5" i="15" s="1"/>
  <c r="F6" i="13"/>
  <c r="G7" i="13"/>
  <c r="G5" i="13" s="1"/>
  <c r="F6" i="11"/>
  <c r="G7" i="11"/>
  <c r="G5" i="11" s="1"/>
  <c r="F6" i="10"/>
  <c r="G7" i="10"/>
  <c r="G5" i="10" s="1"/>
  <c r="F6" i="9"/>
  <c r="G7" i="9"/>
  <c r="G5" i="9" s="1"/>
  <c r="F6" i="8"/>
  <c r="G7" i="8"/>
  <c r="G5" i="8" s="1"/>
  <c r="F6" i="7"/>
  <c r="G7" i="7"/>
  <c r="G5" i="7" s="1"/>
  <c r="F6" i="6"/>
  <c r="G7" i="6"/>
  <c r="G5" i="6" s="1"/>
  <c r="G7" i="12" l="1"/>
  <c r="G5" i="12" s="1"/>
  <c r="F6" i="12"/>
  <c r="H7" i="14"/>
  <c r="H5" i="14" s="1"/>
  <c r="G6" i="14"/>
  <c r="H7" i="15"/>
  <c r="H5" i="15" s="1"/>
  <c r="G6" i="15"/>
  <c r="H7" i="13"/>
  <c r="H5" i="13" s="1"/>
  <c r="G6" i="13"/>
  <c r="H7" i="11"/>
  <c r="H5" i="11" s="1"/>
  <c r="G6" i="11"/>
  <c r="H7" i="10"/>
  <c r="H5" i="10" s="1"/>
  <c r="G6" i="10"/>
  <c r="H7" i="9"/>
  <c r="H5" i="9" s="1"/>
  <c r="G6" i="9"/>
  <c r="H7" i="8"/>
  <c r="H5" i="8" s="1"/>
  <c r="G6" i="8"/>
  <c r="H7" i="7"/>
  <c r="H5" i="7" s="1"/>
  <c r="G6" i="7"/>
  <c r="H7" i="6"/>
  <c r="H5" i="6" s="1"/>
  <c r="G6" i="6"/>
  <c r="G6" i="12" l="1"/>
  <c r="H7" i="12"/>
  <c r="H5" i="12" s="1"/>
  <c r="I7" i="14"/>
  <c r="I5" i="14" s="1"/>
  <c r="H6" i="14"/>
  <c r="H6" i="15"/>
  <c r="I7" i="15"/>
  <c r="I5" i="15" s="1"/>
  <c r="I7" i="13"/>
  <c r="I5" i="13" s="1"/>
  <c r="H6" i="13"/>
  <c r="I7" i="11"/>
  <c r="I5" i="11" s="1"/>
  <c r="H6" i="11"/>
  <c r="I7" i="10"/>
  <c r="I5" i="10" s="1"/>
  <c r="H6" i="10"/>
  <c r="H6" i="9"/>
  <c r="I7" i="9"/>
  <c r="I5" i="9" s="1"/>
  <c r="H6" i="8"/>
  <c r="I7" i="8"/>
  <c r="I5" i="8" s="1"/>
  <c r="I7" i="7"/>
  <c r="I5" i="7" s="1"/>
  <c r="H6" i="7"/>
  <c r="I7" i="6"/>
  <c r="I5" i="6" s="1"/>
  <c r="H6" i="6"/>
  <c r="H6" i="12" l="1"/>
  <c r="I7" i="12"/>
  <c r="I5" i="12" s="1"/>
  <c r="I6" i="14"/>
  <c r="J7" i="14"/>
  <c r="J5" i="14" s="1"/>
  <c r="I6" i="15"/>
  <c r="J7" i="15"/>
  <c r="J5" i="15" s="1"/>
  <c r="I6" i="13"/>
  <c r="J7" i="13"/>
  <c r="J5" i="13" s="1"/>
  <c r="I6" i="11"/>
  <c r="J7" i="11"/>
  <c r="J5" i="11" s="1"/>
  <c r="I6" i="10"/>
  <c r="J7" i="10"/>
  <c r="J5" i="10" s="1"/>
  <c r="I6" i="9"/>
  <c r="J7" i="9"/>
  <c r="J5" i="9" s="1"/>
  <c r="I6" i="8"/>
  <c r="J7" i="8"/>
  <c r="J5" i="8" s="1"/>
  <c r="I6" i="7"/>
  <c r="J7" i="7"/>
  <c r="J5" i="7" s="1"/>
  <c r="I6" i="6"/>
  <c r="J7" i="6"/>
  <c r="J5" i="6" s="1"/>
  <c r="J7" i="12" l="1"/>
  <c r="J5" i="12" s="1"/>
  <c r="I6" i="12"/>
  <c r="J6" i="14"/>
  <c r="K7" i="14"/>
  <c r="K5" i="14" s="1"/>
  <c r="J6" i="15"/>
  <c r="K7" i="15"/>
  <c r="K5" i="15" s="1"/>
  <c r="J6" i="13"/>
  <c r="K7" i="13"/>
  <c r="K5" i="13" s="1"/>
  <c r="J6" i="11"/>
  <c r="K7" i="11"/>
  <c r="K5" i="11" s="1"/>
  <c r="K7" i="10"/>
  <c r="K5" i="10" s="1"/>
  <c r="J6" i="10"/>
  <c r="J6" i="9"/>
  <c r="K7" i="9"/>
  <c r="K5" i="9" s="1"/>
  <c r="J6" i="8"/>
  <c r="K7" i="8"/>
  <c r="K5" i="8" s="1"/>
  <c r="J6" i="7"/>
  <c r="K7" i="7"/>
  <c r="K5" i="7" s="1"/>
  <c r="J6" i="6"/>
  <c r="K7" i="6"/>
  <c r="K5" i="6" s="1"/>
  <c r="J6" i="12" l="1"/>
  <c r="K7" i="12"/>
  <c r="K5" i="12" s="1"/>
  <c r="K6" i="14"/>
  <c r="L7" i="14"/>
  <c r="L5" i="14" s="1"/>
  <c r="K6" i="15"/>
  <c r="L7" i="15"/>
  <c r="L5" i="15" s="1"/>
  <c r="K6" i="13"/>
  <c r="L7" i="13"/>
  <c r="L5" i="13" s="1"/>
  <c r="K6" i="11"/>
  <c r="L7" i="11"/>
  <c r="L5" i="11" s="1"/>
  <c r="K6" i="10"/>
  <c r="L7" i="10"/>
  <c r="L5" i="10" s="1"/>
  <c r="K6" i="9"/>
  <c r="L7" i="9"/>
  <c r="L5" i="9" s="1"/>
  <c r="K6" i="8"/>
  <c r="L7" i="8"/>
  <c r="L5" i="8" s="1"/>
  <c r="K6" i="7"/>
  <c r="L7" i="7"/>
  <c r="L5" i="7" s="1"/>
  <c r="K6" i="6"/>
  <c r="L7" i="6"/>
  <c r="L5" i="6" s="1"/>
  <c r="L7" i="12" l="1"/>
  <c r="L5" i="12" s="1"/>
  <c r="K6" i="12"/>
  <c r="L6" i="14"/>
  <c r="M7" i="14"/>
  <c r="M5" i="14" s="1"/>
  <c r="L6" i="15"/>
  <c r="M7" i="15"/>
  <c r="M5" i="15" s="1"/>
  <c r="L6" i="13"/>
  <c r="M7" i="13"/>
  <c r="M5" i="13" s="1"/>
  <c r="L6" i="11"/>
  <c r="M7" i="11"/>
  <c r="M5" i="11" s="1"/>
  <c r="L6" i="10"/>
  <c r="M7" i="10"/>
  <c r="M5" i="10" s="1"/>
  <c r="L6" i="9"/>
  <c r="M7" i="9"/>
  <c r="M5" i="9" s="1"/>
  <c r="L6" i="8"/>
  <c r="M7" i="8"/>
  <c r="M5" i="8" s="1"/>
  <c r="L6" i="7"/>
  <c r="M7" i="7"/>
  <c r="M5" i="7" s="1"/>
  <c r="L6" i="6"/>
  <c r="M7" i="6"/>
  <c r="M5" i="6" s="1"/>
  <c r="M7" i="12" l="1"/>
  <c r="M5" i="12" s="1"/>
  <c r="L6" i="12"/>
  <c r="M6" i="14"/>
  <c r="N7" i="14"/>
  <c r="N5" i="14" s="1"/>
  <c r="M6" i="15"/>
  <c r="N7" i="15"/>
  <c r="N5" i="15" s="1"/>
  <c r="M6" i="13"/>
  <c r="N7" i="13"/>
  <c r="N5" i="13" s="1"/>
  <c r="M6" i="11"/>
  <c r="N7" i="11"/>
  <c r="N5" i="11" s="1"/>
  <c r="M6" i="10"/>
  <c r="N7" i="10"/>
  <c r="N5" i="10" s="1"/>
  <c r="M6" i="9"/>
  <c r="N7" i="9"/>
  <c r="N5" i="9" s="1"/>
  <c r="M6" i="8"/>
  <c r="N7" i="8"/>
  <c r="N5" i="8" s="1"/>
  <c r="M6" i="7"/>
  <c r="N7" i="7"/>
  <c r="N5" i="7" s="1"/>
  <c r="M6" i="6"/>
  <c r="N7" i="6"/>
  <c r="N5" i="6" s="1"/>
  <c r="N7" i="12" l="1"/>
  <c r="N5" i="12" s="1"/>
  <c r="M6" i="12"/>
  <c r="N6" i="14"/>
  <c r="O7" i="14"/>
  <c r="O5" i="14" s="1"/>
  <c r="N6" i="15"/>
  <c r="O7" i="15"/>
  <c r="O5" i="15" s="1"/>
  <c r="N6" i="13"/>
  <c r="O7" i="13"/>
  <c r="O5" i="13" s="1"/>
  <c r="N6" i="11"/>
  <c r="O7" i="11"/>
  <c r="O5" i="11" s="1"/>
  <c r="N6" i="10"/>
  <c r="O7" i="10"/>
  <c r="O5" i="10" s="1"/>
  <c r="N6" i="9"/>
  <c r="O7" i="9"/>
  <c r="O5" i="9" s="1"/>
  <c r="N6" i="8"/>
  <c r="O7" i="8"/>
  <c r="O5" i="8" s="1"/>
  <c r="N6" i="7"/>
  <c r="O7" i="7"/>
  <c r="O5" i="7" s="1"/>
  <c r="N6" i="6"/>
  <c r="O7" i="6"/>
  <c r="O5" i="6" s="1"/>
  <c r="O7" i="12" l="1"/>
  <c r="O5" i="12" s="1"/>
  <c r="N6" i="12"/>
  <c r="P7" i="14"/>
  <c r="P5" i="14" s="1"/>
  <c r="O6" i="14"/>
  <c r="P7" i="15"/>
  <c r="P5" i="15" s="1"/>
  <c r="O6" i="15"/>
  <c r="P7" i="13"/>
  <c r="P5" i="13" s="1"/>
  <c r="O6" i="13"/>
  <c r="P7" i="11"/>
  <c r="P5" i="11" s="1"/>
  <c r="O6" i="11"/>
  <c r="P7" i="10"/>
  <c r="P5" i="10" s="1"/>
  <c r="O6" i="10"/>
  <c r="P7" i="9"/>
  <c r="P5" i="9" s="1"/>
  <c r="O6" i="9"/>
  <c r="P7" i="8"/>
  <c r="P5" i="8" s="1"/>
  <c r="O6" i="8"/>
  <c r="P7" i="7"/>
  <c r="P5" i="7" s="1"/>
  <c r="O6" i="7"/>
  <c r="P7" i="6"/>
  <c r="P5" i="6" s="1"/>
  <c r="O6" i="6"/>
  <c r="O6" i="12" l="1"/>
  <c r="P7" i="12"/>
  <c r="P5" i="12" s="1"/>
  <c r="Q7" i="14"/>
  <c r="Q5" i="14" s="1"/>
  <c r="P6" i="14"/>
  <c r="Q7" i="15"/>
  <c r="Q5" i="15" s="1"/>
  <c r="P6" i="15"/>
  <c r="Q7" i="13"/>
  <c r="Q5" i="13" s="1"/>
  <c r="P6" i="13"/>
  <c r="Q7" i="11"/>
  <c r="Q5" i="11" s="1"/>
  <c r="P6" i="11"/>
  <c r="Q7" i="10"/>
  <c r="Q5" i="10" s="1"/>
  <c r="P6" i="10"/>
  <c r="Q7" i="9"/>
  <c r="Q5" i="9" s="1"/>
  <c r="P6" i="9"/>
  <c r="Q7" i="8"/>
  <c r="Q5" i="8" s="1"/>
  <c r="P6" i="8"/>
  <c r="P6" i="7"/>
  <c r="Q7" i="7"/>
  <c r="Q5" i="7" s="1"/>
  <c r="Q7" i="6"/>
  <c r="Q5" i="6" s="1"/>
  <c r="P6" i="6"/>
  <c r="P6" i="12" l="1"/>
  <c r="Q7" i="12"/>
  <c r="Q5" i="12" s="1"/>
  <c r="Q6" i="14"/>
  <c r="R7" i="14"/>
  <c r="R5" i="14" s="1"/>
  <c r="Q6" i="15"/>
  <c r="R7" i="15"/>
  <c r="R5" i="15" s="1"/>
  <c r="Q6" i="13"/>
  <c r="R7" i="13"/>
  <c r="R5" i="13" s="1"/>
  <c r="Q6" i="11"/>
  <c r="R7" i="11"/>
  <c r="R5" i="11" s="1"/>
  <c r="Q6" i="10"/>
  <c r="R7" i="10"/>
  <c r="R5" i="10" s="1"/>
  <c r="Q6" i="9"/>
  <c r="R7" i="9"/>
  <c r="R5" i="9" s="1"/>
  <c r="Q6" i="8"/>
  <c r="R7" i="8"/>
  <c r="R5" i="8" s="1"/>
  <c r="Q6" i="7"/>
  <c r="R7" i="7"/>
  <c r="R5" i="7" s="1"/>
  <c r="Q6" i="6"/>
  <c r="R7" i="6"/>
  <c r="R5" i="6" s="1"/>
  <c r="R7" i="12" l="1"/>
  <c r="R5" i="12" s="1"/>
  <c r="Q6" i="12"/>
  <c r="R6" i="14"/>
  <c r="S7" i="14"/>
  <c r="S5" i="14" s="1"/>
  <c r="R6" i="15"/>
  <c r="S7" i="15"/>
  <c r="S5" i="15" s="1"/>
  <c r="R6" i="13"/>
  <c r="S7" i="13"/>
  <c r="S5" i="13" s="1"/>
  <c r="R6" i="11"/>
  <c r="S7" i="11"/>
  <c r="S5" i="11" s="1"/>
  <c r="S7" i="10"/>
  <c r="S5" i="10" s="1"/>
  <c r="R6" i="10"/>
  <c r="R6" i="9"/>
  <c r="S7" i="9"/>
  <c r="S5" i="9" s="1"/>
  <c r="R6" i="8"/>
  <c r="S7" i="8"/>
  <c r="S5" i="8" s="1"/>
  <c r="R6" i="7"/>
  <c r="S7" i="7"/>
  <c r="S5" i="7" s="1"/>
  <c r="R6" i="6"/>
  <c r="S7" i="6"/>
  <c r="S5" i="6" s="1"/>
  <c r="S7" i="12" l="1"/>
  <c r="S5" i="12" s="1"/>
  <c r="R6" i="12"/>
  <c r="S6" i="14"/>
  <c r="T7" i="14"/>
  <c r="T5" i="14" s="1"/>
  <c r="S6" i="15"/>
  <c r="T7" i="15"/>
  <c r="T5" i="15" s="1"/>
  <c r="S6" i="13"/>
  <c r="T7" i="13"/>
  <c r="T5" i="13" s="1"/>
  <c r="S6" i="11"/>
  <c r="T7" i="11"/>
  <c r="T5" i="11" s="1"/>
  <c r="S6" i="10"/>
  <c r="T7" i="10"/>
  <c r="T5" i="10" s="1"/>
  <c r="S6" i="9"/>
  <c r="T7" i="9"/>
  <c r="T5" i="9" s="1"/>
  <c r="S6" i="8"/>
  <c r="T7" i="8"/>
  <c r="T5" i="8" s="1"/>
  <c r="S6" i="7"/>
  <c r="T7" i="7"/>
  <c r="T5" i="7" s="1"/>
  <c r="S6" i="6"/>
  <c r="T7" i="6"/>
  <c r="T5" i="6" s="1"/>
  <c r="T7" i="12" l="1"/>
  <c r="T5" i="12" s="1"/>
  <c r="S6" i="12"/>
  <c r="T6" i="14"/>
  <c r="U7" i="14"/>
  <c r="U5" i="14" s="1"/>
  <c r="T6" i="15"/>
  <c r="U7" i="15"/>
  <c r="U5" i="15" s="1"/>
  <c r="T6" i="13"/>
  <c r="U7" i="13"/>
  <c r="U5" i="13" s="1"/>
  <c r="T6" i="11"/>
  <c r="U7" i="11"/>
  <c r="U5" i="11" s="1"/>
  <c r="T6" i="10"/>
  <c r="U7" i="10"/>
  <c r="U5" i="10" s="1"/>
  <c r="T6" i="9"/>
  <c r="U7" i="9"/>
  <c r="U5" i="9" s="1"/>
  <c r="T6" i="8"/>
  <c r="U7" i="8"/>
  <c r="U5" i="8" s="1"/>
  <c r="T6" i="7"/>
  <c r="U7" i="7"/>
  <c r="U5" i="7" s="1"/>
  <c r="T6" i="6"/>
  <c r="U7" i="6"/>
  <c r="U5" i="6" s="1"/>
  <c r="U7" i="12" l="1"/>
  <c r="U5" i="12" s="1"/>
  <c r="T6" i="12"/>
  <c r="U6" i="14"/>
  <c r="V7" i="14"/>
  <c r="V5" i="14" s="1"/>
  <c r="U6" i="15"/>
  <c r="V7" i="15"/>
  <c r="V5" i="15" s="1"/>
  <c r="U6" i="13"/>
  <c r="V7" i="13"/>
  <c r="V5" i="13" s="1"/>
  <c r="U6" i="11"/>
  <c r="V7" i="11"/>
  <c r="V5" i="11" s="1"/>
  <c r="U6" i="10"/>
  <c r="V7" i="10"/>
  <c r="V5" i="10" s="1"/>
  <c r="U6" i="9"/>
  <c r="V7" i="9"/>
  <c r="V5" i="9" s="1"/>
  <c r="U6" i="8"/>
  <c r="V7" i="8"/>
  <c r="V5" i="8" s="1"/>
  <c r="U6" i="7"/>
  <c r="V7" i="7"/>
  <c r="V5" i="7" s="1"/>
  <c r="U6" i="6"/>
  <c r="V7" i="6"/>
  <c r="V5" i="6" s="1"/>
  <c r="V7" i="12" l="1"/>
  <c r="V5" i="12" s="1"/>
  <c r="U6" i="12"/>
  <c r="V6" i="14"/>
  <c r="W7" i="14"/>
  <c r="W5" i="14" s="1"/>
  <c r="V6" i="15"/>
  <c r="W7" i="15"/>
  <c r="W5" i="15" s="1"/>
  <c r="V6" i="13"/>
  <c r="W7" i="13"/>
  <c r="W5" i="13" s="1"/>
  <c r="V6" i="11"/>
  <c r="W7" i="11"/>
  <c r="W5" i="11" s="1"/>
  <c r="V6" i="10"/>
  <c r="W7" i="10"/>
  <c r="W5" i="10" s="1"/>
  <c r="V6" i="9"/>
  <c r="W7" i="9"/>
  <c r="W5" i="9" s="1"/>
  <c r="V6" i="8"/>
  <c r="W7" i="8"/>
  <c r="W5" i="8" s="1"/>
  <c r="V6" i="7"/>
  <c r="W7" i="7"/>
  <c r="W5" i="7" s="1"/>
  <c r="V6" i="6"/>
  <c r="W7" i="6"/>
  <c r="W5" i="6" s="1"/>
  <c r="W7" i="12" l="1"/>
  <c r="W5" i="12" s="1"/>
  <c r="V6" i="12"/>
  <c r="X7" i="14"/>
  <c r="X5" i="14" s="1"/>
  <c r="W6" i="14"/>
  <c r="X7" i="15"/>
  <c r="X5" i="15" s="1"/>
  <c r="W6" i="15"/>
  <c r="X7" i="13"/>
  <c r="X5" i="13" s="1"/>
  <c r="W6" i="13"/>
  <c r="X7" i="11"/>
  <c r="X5" i="11" s="1"/>
  <c r="W6" i="11"/>
  <c r="X7" i="10"/>
  <c r="X5" i="10" s="1"/>
  <c r="W6" i="10"/>
  <c r="X7" i="9"/>
  <c r="X5" i="9" s="1"/>
  <c r="W6" i="9"/>
  <c r="X7" i="8"/>
  <c r="X5" i="8" s="1"/>
  <c r="W6" i="8"/>
  <c r="X7" i="7"/>
  <c r="X5" i="7" s="1"/>
  <c r="W6" i="7"/>
  <c r="X7" i="6"/>
  <c r="X5" i="6" s="1"/>
  <c r="W6" i="6"/>
  <c r="W6" i="12" l="1"/>
  <c r="X7" i="12"/>
  <c r="X5" i="12" s="1"/>
  <c r="Y7" i="14"/>
  <c r="Y5" i="14" s="1"/>
  <c r="X6" i="14"/>
  <c r="X6" i="15"/>
  <c r="Y7" i="15"/>
  <c r="Y5" i="15" s="1"/>
  <c r="Y7" i="13"/>
  <c r="Y5" i="13" s="1"/>
  <c r="X6" i="13"/>
  <c r="Y7" i="11"/>
  <c r="Y5" i="11" s="1"/>
  <c r="X6" i="11"/>
  <c r="Y7" i="10"/>
  <c r="Y5" i="10" s="1"/>
  <c r="X6" i="10"/>
  <c r="X6" i="9"/>
  <c r="Y7" i="9"/>
  <c r="Y5" i="9" s="1"/>
  <c r="Y7" i="8"/>
  <c r="Y5" i="8" s="1"/>
  <c r="X6" i="8"/>
  <c r="X6" i="7"/>
  <c r="Y7" i="7"/>
  <c r="Y5" i="7" s="1"/>
  <c r="Y7" i="6"/>
  <c r="Y5" i="6" s="1"/>
  <c r="X6" i="6"/>
  <c r="X6" i="12" l="1"/>
  <c r="Y7" i="12"/>
  <c r="Y5" i="12" s="1"/>
  <c r="Y6" i="14"/>
  <c r="Z7" i="14"/>
  <c r="Z5" i="14" s="1"/>
  <c r="Y6" i="15"/>
  <c r="Z7" i="15"/>
  <c r="Z5" i="15" s="1"/>
  <c r="Y6" i="13"/>
  <c r="Z7" i="13"/>
  <c r="Z5" i="13" s="1"/>
  <c r="Y6" i="11"/>
  <c r="Z7" i="11"/>
  <c r="Z5" i="11" s="1"/>
  <c r="Y6" i="10"/>
  <c r="Z7" i="10"/>
  <c r="Z5" i="10" s="1"/>
  <c r="Y6" i="9"/>
  <c r="Z7" i="9"/>
  <c r="Z5" i="9" s="1"/>
  <c r="Y6" i="8"/>
  <c r="Z7" i="8"/>
  <c r="Z5" i="8" s="1"/>
  <c r="Y6" i="7"/>
  <c r="Z7" i="7"/>
  <c r="Z5" i="7" s="1"/>
  <c r="Y6" i="6"/>
  <c r="Z7" i="6"/>
  <c r="Z5" i="6" s="1"/>
  <c r="Z7" i="12" l="1"/>
  <c r="Z5" i="12" s="1"/>
  <c r="Y6" i="12"/>
  <c r="Z6" i="14"/>
  <c r="AA7" i="14"/>
  <c r="AA5" i="14" s="1"/>
  <c r="Z6" i="15"/>
  <c r="AA7" i="15"/>
  <c r="AA5" i="15" s="1"/>
  <c r="Z6" i="13"/>
  <c r="AA7" i="13"/>
  <c r="AA5" i="13" s="1"/>
  <c r="AA7" i="11"/>
  <c r="AA5" i="11" s="1"/>
  <c r="Z6" i="11"/>
  <c r="AA7" i="10"/>
  <c r="AA5" i="10" s="1"/>
  <c r="Z6" i="10"/>
  <c r="Z6" i="9"/>
  <c r="AA7" i="9"/>
  <c r="AA5" i="9" s="1"/>
  <c r="Z6" i="8"/>
  <c r="AA7" i="8"/>
  <c r="AA5" i="8" s="1"/>
  <c r="Z6" i="7"/>
  <c r="AA7" i="7"/>
  <c r="AA5" i="7" s="1"/>
  <c r="Z6" i="6"/>
  <c r="AA7" i="6"/>
  <c r="AA5" i="6" s="1"/>
  <c r="AA7" i="12" l="1"/>
  <c r="AA5" i="12" s="1"/>
  <c r="Z6" i="12"/>
  <c r="AA6" i="14"/>
  <c r="AB7" i="14"/>
  <c r="AB5" i="14" s="1"/>
  <c r="AA6" i="15"/>
  <c r="AB7" i="15"/>
  <c r="AB5" i="15" s="1"/>
  <c r="AA6" i="13"/>
  <c r="AB7" i="13"/>
  <c r="AB5" i="13" s="1"/>
  <c r="AA6" i="11"/>
  <c r="AB7" i="11"/>
  <c r="AB5" i="11" s="1"/>
  <c r="AA6" i="10"/>
  <c r="AB7" i="10"/>
  <c r="AB5" i="10" s="1"/>
  <c r="AA6" i="9"/>
  <c r="AB7" i="9"/>
  <c r="AB5" i="9" s="1"/>
  <c r="AA6" i="8"/>
  <c r="AB7" i="8"/>
  <c r="AB5" i="8" s="1"/>
  <c r="AA6" i="7"/>
  <c r="AB7" i="7"/>
  <c r="AB5" i="7" s="1"/>
  <c r="AA6" i="6"/>
  <c r="AB7" i="6"/>
  <c r="AB5" i="6" s="1"/>
  <c r="AB7" i="12" l="1"/>
  <c r="AB5" i="12" s="1"/>
  <c r="AA6" i="12"/>
  <c r="AB6" i="14"/>
  <c r="AC7" i="14"/>
  <c r="AC5" i="14" s="1"/>
  <c r="AB6" i="15"/>
  <c r="AC7" i="15"/>
  <c r="AC5" i="15" s="1"/>
  <c r="AB6" i="13"/>
  <c r="AC7" i="13"/>
  <c r="AC5" i="13" s="1"/>
  <c r="AB6" i="11"/>
  <c r="AC7" i="11"/>
  <c r="AC5" i="11" s="1"/>
  <c r="AB6" i="10"/>
  <c r="AC7" i="10"/>
  <c r="AC5" i="10" s="1"/>
  <c r="AB6" i="9"/>
  <c r="AC7" i="9"/>
  <c r="AC5" i="9" s="1"/>
  <c r="AB6" i="8"/>
  <c r="AC7" i="8"/>
  <c r="AC5" i="8" s="1"/>
  <c r="AB6" i="7"/>
  <c r="AC7" i="7"/>
  <c r="AC5" i="7" s="1"/>
  <c r="AB6" i="6"/>
  <c r="AC7" i="6"/>
  <c r="AC5" i="6" s="1"/>
  <c r="AC7" i="12" l="1"/>
  <c r="AC5" i="12" s="1"/>
  <c r="AB6" i="12"/>
  <c r="AC6" i="14"/>
  <c r="AD7" i="14"/>
  <c r="AD5" i="14" s="1"/>
  <c r="AC6" i="15"/>
  <c r="AD7" i="15"/>
  <c r="AD5" i="15" s="1"/>
  <c r="AC6" i="13"/>
  <c r="AD7" i="13"/>
  <c r="AD5" i="13" s="1"/>
  <c r="AC6" i="12"/>
  <c r="AD7" i="12"/>
  <c r="AD5" i="12" s="1"/>
  <c r="AC6" i="11"/>
  <c r="AD7" i="11"/>
  <c r="AD5" i="11" s="1"/>
  <c r="AC6" i="10"/>
  <c r="AD7" i="10"/>
  <c r="AD5" i="10" s="1"/>
  <c r="AC6" i="9"/>
  <c r="AD7" i="9"/>
  <c r="AD5" i="9" s="1"/>
  <c r="AC6" i="8"/>
  <c r="AD7" i="8"/>
  <c r="AD5" i="8" s="1"/>
  <c r="AC6" i="7"/>
  <c r="AD7" i="7"/>
  <c r="AD5" i="7" s="1"/>
  <c r="AC6" i="6"/>
  <c r="AD7" i="6"/>
  <c r="AD5" i="6" s="1"/>
  <c r="AD6" i="14" l="1"/>
  <c r="AE7" i="14"/>
  <c r="AE5" i="14" s="1"/>
  <c r="AD6" i="15"/>
  <c r="AE7" i="15"/>
  <c r="AE5" i="15" s="1"/>
  <c r="AD6" i="13"/>
  <c r="AE7" i="13"/>
  <c r="AE5" i="13" s="1"/>
  <c r="AD6" i="12"/>
  <c r="AE7" i="12"/>
  <c r="AE5" i="12" s="1"/>
  <c r="AD6" i="11"/>
  <c r="AE7" i="11"/>
  <c r="AE5" i="11" s="1"/>
  <c r="AD6" i="10"/>
  <c r="AE7" i="10"/>
  <c r="AE5" i="10" s="1"/>
  <c r="AD6" i="9"/>
  <c r="AE7" i="9"/>
  <c r="AE5" i="9" s="1"/>
  <c r="AD6" i="8"/>
  <c r="AE7" i="8"/>
  <c r="AE5" i="8" s="1"/>
  <c r="AD6" i="7"/>
  <c r="AE7" i="7"/>
  <c r="AE5" i="7" s="1"/>
  <c r="AD6" i="6"/>
  <c r="AE7" i="6"/>
  <c r="AE5" i="6" s="1"/>
  <c r="AF7" i="14" l="1"/>
  <c r="AF5" i="14" s="1"/>
  <c r="AE6" i="14"/>
  <c r="AF7" i="15"/>
  <c r="AF5" i="15" s="1"/>
  <c r="AE6" i="15"/>
  <c r="AF7" i="13"/>
  <c r="AF5" i="13" s="1"/>
  <c r="AE6" i="13"/>
  <c r="AF7" i="12"/>
  <c r="AF5" i="12" s="1"/>
  <c r="AE6" i="12"/>
  <c r="AF7" i="11"/>
  <c r="AF5" i="11" s="1"/>
  <c r="AE6" i="11"/>
  <c r="AF7" i="10"/>
  <c r="AF5" i="10" s="1"/>
  <c r="AE6" i="10"/>
  <c r="AF7" i="9"/>
  <c r="AF5" i="9" s="1"/>
  <c r="AE6" i="9"/>
  <c r="AF7" i="8"/>
  <c r="AF5" i="8" s="1"/>
  <c r="AE6" i="8"/>
  <c r="AF7" i="7"/>
  <c r="AF5" i="7" s="1"/>
  <c r="AE6" i="7"/>
  <c r="AF7" i="6"/>
  <c r="AF5" i="6" s="1"/>
  <c r="AE6" i="6"/>
  <c r="AG7" i="14" l="1"/>
  <c r="AG5" i="14" s="1"/>
  <c r="AF6" i="14"/>
  <c r="AF6" i="15"/>
  <c r="AG7" i="15"/>
  <c r="AG5" i="15" s="1"/>
  <c r="AG7" i="13"/>
  <c r="AG5" i="13" s="1"/>
  <c r="AF6" i="13"/>
  <c r="AG7" i="12"/>
  <c r="AG5" i="12" s="1"/>
  <c r="AF6" i="12"/>
  <c r="AG7" i="11"/>
  <c r="AG5" i="11" s="1"/>
  <c r="AF6" i="11"/>
  <c r="AG7" i="10"/>
  <c r="AG5" i="10" s="1"/>
  <c r="AF6" i="10"/>
  <c r="AF6" i="9"/>
  <c r="AG7" i="9"/>
  <c r="AG5" i="9" s="1"/>
  <c r="AG7" i="8"/>
  <c r="AG5" i="8" s="1"/>
  <c r="AF6" i="8"/>
  <c r="AF6" i="7"/>
  <c r="AG7" i="7"/>
  <c r="AG5" i="7" s="1"/>
  <c r="AG7" i="6"/>
  <c r="AG5" i="6" s="1"/>
  <c r="AF6" i="6"/>
  <c r="AG6" i="14" l="1"/>
  <c r="AG6" i="15"/>
  <c r="AG6" i="13"/>
  <c r="AG6" i="12"/>
  <c r="AG6" i="11"/>
  <c r="AG6" i="10"/>
  <c r="AG6" i="9"/>
  <c r="AG6" i="8"/>
  <c r="AG6" i="7"/>
  <c r="AG6" i="6"/>
</calcChain>
</file>

<file path=xl/sharedStrings.xml><?xml version="1.0" encoding="utf-8"?>
<sst xmlns="http://schemas.openxmlformats.org/spreadsheetml/2006/main" count="570" uniqueCount="37">
  <si>
    <t>Calendrier des absences des employés</t>
  </si>
  <si>
    <t>Motif d'absence</t>
  </si>
  <si>
    <t>Congé</t>
  </si>
  <si>
    <t>M</t>
  </si>
  <si>
    <t>Maladie</t>
  </si>
  <si>
    <t>Janvier</t>
  </si>
  <si>
    <t>Nom de l'employé</t>
  </si>
  <si>
    <t>Noms des employés</t>
  </si>
  <si>
    <t>Alain</t>
  </si>
  <si>
    <t>Axelle</t>
  </si>
  <si>
    <t>Sam</t>
  </si>
  <si>
    <t>Heures Supplémentaires</t>
  </si>
  <si>
    <t>Dates d'absences et d'heures supplémentaire</t>
  </si>
  <si>
    <t>Total des jours d'absence</t>
  </si>
  <si>
    <t>Total d'heures supp</t>
  </si>
  <si>
    <t>N° de semaine</t>
  </si>
  <si>
    <t>F</t>
  </si>
  <si>
    <t>Formation</t>
  </si>
  <si>
    <t>CP</t>
  </si>
  <si>
    <t>Chômage partiel</t>
  </si>
  <si>
    <t>N° du mois :</t>
  </si>
  <si>
    <t>Heures Récupérées</t>
  </si>
  <si>
    <t>Total d'heures récupérées</t>
  </si>
  <si>
    <t xml:space="preserve">Année : </t>
  </si>
  <si>
    <t>Solde congé</t>
  </si>
  <si>
    <t>Fevrier</t>
  </si>
  <si>
    <t>Solde heures à récupérer au 31/12/N-1</t>
  </si>
  <si>
    <t>Solde des congés au 31/12/N-1</t>
  </si>
  <si>
    <t>Heures supp à payer</t>
  </si>
  <si>
    <t>Solde heures à récuperer</t>
  </si>
  <si>
    <t>CS</t>
  </si>
  <si>
    <t>CH</t>
  </si>
  <si>
    <t>Congé sans solde</t>
  </si>
  <si>
    <t>Séverine</t>
  </si>
  <si>
    <t>Février</t>
  </si>
  <si>
    <t>Éric</t>
  </si>
  <si>
    <t>Noms des employés et données initiales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</si>
</sst>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m"/>
    <numFmt numFmtId="165" formatCode="d"/>
  </numFmts>
  <fonts count="15" x14ac:knownFonts="1">
    <font>
      <sz val="11"/>
      <color theme="1"/>
      <name val="Calibri"/>
      <family val="2"/>
      <scheme val="minor"/>
    </font>
    <font>
      <sz val="11"/>
      <color theme="1"/>
      <name val="Times New Roman"/>
      <family val="1"/>
    </font>
    <font>
      <sz val="16"/>
      <color theme="1"/>
      <name val="Times New Roman"/>
      <family val="1"/>
    </font>
    <font>
      <b/>
      <sz val="11"/>
      <color theme="0"/>
      <name val="Times New Roman"/>
      <family val="1"/>
    </font>
    <font>
      <sz val="12"/>
      <color theme="1"/>
      <name val="Times New Roman"/>
      <family val="1"/>
    </font>
    <font>
      <b/>
      <sz val="12"/>
      <color theme="1"/>
      <name val="Times New Roman"/>
      <family val="1"/>
    </font>
    <font>
      <b/>
      <i/>
      <sz val="11"/>
      <color theme="0"/>
      <name val="Times New Roman"/>
      <family val="1"/>
    </font>
    <font>
      <b/>
      <i/>
      <sz val="20"/>
      <color theme="1"/>
      <name val="Times New Roman"/>
      <family val="1"/>
    </font>
    <font>
      <sz val="10"/>
      <color theme="1"/>
      <name val="Times New Roman"/>
      <family val="1"/>
    </font>
    <font>
      <b/>
      <sz val="28"/>
      <color theme="1"/>
      <name val="Times New Roman"/>
      <family val="1"/>
    </font>
    <font>
      <sz val="28"/>
      <color theme="1"/>
      <name val="Times New Roman"/>
      <family val="1"/>
    </font>
    <font>
      <sz val="14"/>
      <color theme="1"/>
      <name val="Times New Roman"/>
      <family val="1"/>
    </font>
    <font>
      <b/>
      <sz val="12"/>
      <name val="Times New Roman"/>
      <family val="1"/>
    </font>
    <font>
      <b/>
      <sz val="20"/>
      <color theme="1"/>
      <name val="Times New Roman"/>
      <family val="1"/>
    </font>
    <font>
      <b/>
      <i/>
      <sz val="12"/>
      <color theme="1"/>
      <name val="Times New Roman"/>
      <family val="1"/>
    </font>
  </fonts>
  <fills count="14">
    <fill>
      <patternFill patternType="none"/>
    </fill>
    <fill>
      <patternFill patternType="gray125"/>
    </fill>
    <fill>
      <patternFill patternType="solid">
        <fgColor theme="0" tint="-4.9989318521683403E-2"/>
        <bgColor indexed="64"/>
      </patternFill>
    </fill>
    <fill>
      <patternFill patternType="solid">
        <fgColor theme="7" tint="0.79998168889431442"/>
        <bgColor indexed="64"/>
      </patternFill>
    </fill>
    <fill>
      <patternFill patternType="solid">
        <fgColor rgb="FFFFF8E5"/>
        <bgColor indexed="64"/>
      </patternFill>
    </fill>
    <fill>
      <patternFill patternType="solid">
        <fgColor theme="9" tint="0.79998168889431442"/>
        <bgColor indexed="64"/>
      </patternFill>
    </fill>
    <fill>
      <patternFill patternType="solid">
        <fgColor rgb="FFECF5E7"/>
        <bgColor indexed="64"/>
      </patternFill>
    </fill>
    <fill>
      <patternFill patternType="solid">
        <fgColor theme="4" tint="-0.499984740745262"/>
        <bgColor indexed="64"/>
      </patternFill>
    </fill>
    <fill>
      <patternFill patternType="solid">
        <fgColor theme="4" tint="-0.249977111117893"/>
        <bgColor indexed="64"/>
      </patternFill>
    </fill>
    <fill>
      <patternFill patternType="mediumGray">
        <bgColor theme="0" tint="-4.9989318521683403E-2"/>
      </patternFill>
    </fill>
    <fill>
      <patternFill patternType="solid">
        <fgColor theme="3" tint="0.79998168889431442"/>
        <bgColor indexed="64"/>
      </patternFill>
    </fill>
    <fill>
      <patternFill patternType="solid">
        <fgColor rgb="FFE1EFD9"/>
        <bgColor indexed="64"/>
      </patternFill>
    </fill>
    <fill>
      <patternFill patternType="solid">
        <fgColor rgb="FFFFFFA7"/>
        <bgColor indexed="64"/>
      </patternFill>
    </fill>
    <fill>
      <patternFill patternType="solid">
        <fgColor rgb="FFFFFFC1"/>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right style="hair">
        <color auto="1"/>
      </right>
      <top/>
      <bottom/>
      <diagonal/>
    </border>
    <border>
      <left style="hair">
        <color auto="1"/>
      </left>
      <right style="hair">
        <color auto="1"/>
      </right>
      <top/>
      <bottom/>
      <diagonal/>
    </border>
    <border>
      <left style="thin">
        <color auto="1"/>
      </left>
      <right/>
      <top style="thin">
        <color auto="1"/>
      </top>
      <bottom/>
      <diagonal/>
    </border>
    <border>
      <left/>
      <right style="hair">
        <color auto="1"/>
      </right>
      <top style="thin">
        <color auto="1"/>
      </top>
      <bottom/>
      <diagonal/>
    </border>
    <border>
      <left style="hair">
        <color auto="1"/>
      </left>
      <right style="hair">
        <color auto="1"/>
      </right>
      <top style="thin">
        <color auto="1"/>
      </top>
      <bottom/>
      <diagonal/>
    </border>
    <border>
      <left style="hair">
        <color auto="1"/>
      </left>
      <right style="thin">
        <color auto="1"/>
      </right>
      <top style="thin">
        <color auto="1"/>
      </top>
      <bottom/>
      <diagonal/>
    </border>
    <border>
      <left style="thin">
        <color auto="1"/>
      </left>
      <right/>
      <top/>
      <bottom style="thin">
        <color auto="1"/>
      </bottom>
      <diagonal/>
    </border>
    <border>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auto="1"/>
      </top>
      <bottom/>
      <diagonal/>
    </border>
    <border>
      <left style="thin">
        <color indexed="64"/>
      </left>
      <right style="thin">
        <color indexed="64"/>
      </right>
      <top/>
      <bottom style="thin">
        <color auto="1"/>
      </bottom>
      <diagonal/>
    </border>
    <border>
      <left style="thin">
        <color indexed="64"/>
      </left>
      <right style="thin">
        <color indexed="64"/>
      </right>
      <top/>
      <bottom/>
      <diagonal/>
    </border>
    <border>
      <left style="hair">
        <color auto="1"/>
      </left>
      <right style="thin">
        <color auto="1"/>
      </right>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bottom style="thin">
        <color theme="0" tint="-0.499984740745262"/>
      </bottom>
      <diagonal/>
    </border>
    <border>
      <left style="thin">
        <color theme="0" tint="-0.499984740745262"/>
      </left>
      <right style="thin">
        <color theme="0" tint="-0.499984740745262"/>
      </right>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style="thin">
        <color theme="0" tint="-0.499984740745262"/>
      </left>
      <right/>
      <top/>
      <bottom/>
      <diagonal/>
    </border>
    <border>
      <left style="medium">
        <color theme="4"/>
      </left>
      <right style="thin">
        <color theme="0" tint="-0.499984740745262"/>
      </right>
      <top style="medium">
        <color theme="4"/>
      </top>
      <bottom/>
      <diagonal/>
    </border>
    <border>
      <left style="thin">
        <color theme="0" tint="-0.499984740745262"/>
      </left>
      <right style="thin">
        <color theme="0" tint="-0.499984740745262"/>
      </right>
      <top style="medium">
        <color theme="4"/>
      </top>
      <bottom/>
      <diagonal/>
    </border>
    <border>
      <left style="thin">
        <color theme="0" tint="-0.499984740745262"/>
      </left>
      <right style="medium">
        <color theme="4"/>
      </right>
      <top style="medium">
        <color theme="4"/>
      </top>
      <bottom/>
      <diagonal/>
    </border>
    <border>
      <left style="medium">
        <color theme="4"/>
      </left>
      <right style="thin">
        <color theme="0" tint="-0.499984740745262"/>
      </right>
      <top/>
      <bottom style="thin">
        <color theme="0" tint="-0.499984740745262"/>
      </bottom>
      <diagonal/>
    </border>
    <border>
      <left style="thin">
        <color theme="0" tint="-0.499984740745262"/>
      </left>
      <right style="medium">
        <color theme="4"/>
      </right>
      <top/>
      <bottom style="thin">
        <color theme="0" tint="-0.499984740745262"/>
      </bottom>
      <diagonal/>
    </border>
    <border>
      <left style="medium">
        <color theme="4"/>
      </left>
      <right style="thin">
        <color theme="0" tint="-0.499984740745262"/>
      </right>
      <top style="thin">
        <color theme="0" tint="-0.499984740745262"/>
      </top>
      <bottom style="thin">
        <color theme="0" tint="-0.499984740745262"/>
      </bottom>
      <diagonal/>
    </border>
    <border>
      <left style="thin">
        <color theme="0" tint="-0.499984740745262"/>
      </left>
      <right style="medium">
        <color theme="4"/>
      </right>
      <top style="thin">
        <color theme="0" tint="-0.499984740745262"/>
      </top>
      <bottom style="thin">
        <color theme="0" tint="-0.499984740745262"/>
      </bottom>
      <diagonal/>
    </border>
    <border>
      <left style="thin">
        <color theme="0" tint="-0.499984740745262"/>
      </left>
      <right style="medium">
        <color theme="4"/>
      </right>
      <top/>
      <bottom/>
      <diagonal/>
    </border>
    <border>
      <left/>
      <right style="medium">
        <color theme="4"/>
      </right>
      <top/>
      <bottom style="thin">
        <color theme="0" tint="-0.499984740745262"/>
      </bottom>
      <diagonal/>
    </border>
    <border>
      <left style="medium">
        <color theme="4"/>
      </left>
      <right/>
      <top/>
      <bottom style="medium">
        <color theme="4"/>
      </bottom>
      <diagonal/>
    </border>
    <border>
      <left style="thin">
        <color theme="0" tint="-0.499984740745262"/>
      </left>
      <right style="thin">
        <color theme="0" tint="-0.499984740745262"/>
      </right>
      <top/>
      <bottom style="medium">
        <color theme="4"/>
      </bottom>
      <diagonal/>
    </border>
    <border>
      <left/>
      <right style="medium">
        <color theme="4"/>
      </right>
      <top/>
      <bottom style="medium">
        <color theme="4"/>
      </bottom>
      <diagonal/>
    </border>
    <border>
      <left/>
      <right/>
      <top style="thin">
        <color indexed="64"/>
      </top>
      <bottom style="thin">
        <color indexed="64"/>
      </bottom>
      <diagonal/>
    </border>
  </borders>
  <cellStyleXfs count="1">
    <xf numFmtId="0" fontId="0" fillId="0" borderId="0"/>
  </cellStyleXfs>
  <cellXfs count="82">
    <xf numFmtId="0" fontId="0" fillId="0" borderId="0" xfId="0"/>
    <xf numFmtId="0" fontId="1" fillId="0" borderId="0" xfId="0" applyFont="1"/>
    <xf numFmtId="0" fontId="1" fillId="0" borderId="0" xfId="0" applyFont="1" applyAlignment="1">
      <alignment vertical="center"/>
    </xf>
    <xf numFmtId="0" fontId="1" fillId="2" borderId="0" xfId="0" applyFont="1" applyFill="1"/>
    <xf numFmtId="0" fontId="5" fillId="2" borderId="0" xfId="0" applyNumberFormat="1" applyFont="1" applyFill="1"/>
    <xf numFmtId="0" fontId="1" fillId="2" borderId="0" xfId="0" applyFont="1" applyFill="1" applyAlignment="1">
      <alignment vertical="center"/>
    </xf>
    <xf numFmtId="0" fontId="1" fillId="0" borderId="0" xfId="0" applyFont="1" applyAlignment="1">
      <alignment horizontal="center" vertical="center"/>
    </xf>
    <xf numFmtId="164" fontId="7" fillId="2" borderId="0" xfId="0" applyNumberFormat="1" applyFont="1" applyFill="1" applyAlignment="1">
      <alignment horizontal="left" vertical="center"/>
    </xf>
    <xf numFmtId="14" fontId="1" fillId="10" borderId="0" xfId="0" applyNumberFormat="1" applyFont="1" applyFill="1"/>
    <xf numFmtId="0" fontId="8" fillId="10" borderId="0" xfId="0" applyFont="1" applyFill="1" applyAlignment="1">
      <alignment horizontal="center"/>
    </xf>
    <xf numFmtId="0" fontId="9" fillId="0" borderId="0" xfId="0" applyFont="1" applyAlignment="1">
      <alignment vertical="top"/>
    </xf>
    <xf numFmtId="0" fontId="10" fillId="0" borderId="0" xfId="0" applyFont="1"/>
    <xf numFmtId="14" fontId="10" fillId="0" borderId="0" xfId="0" applyNumberFormat="1" applyFont="1"/>
    <xf numFmtId="0" fontId="6" fillId="8" borderId="1" xfId="0" applyFont="1" applyFill="1" applyBorder="1"/>
    <xf numFmtId="0" fontId="1" fillId="2" borderId="1" xfId="0" applyFont="1" applyFill="1" applyBorder="1" applyAlignment="1">
      <alignment horizontal="center" vertical="center"/>
    </xf>
    <xf numFmtId="0" fontId="1" fillId="4" borderId="2" xfId="0" applyFont="1" applyFill="1" applyBorder="1" applyAlignment="1">
      <alignment horizontal="center" vertical="center"/>
    </xf>
    <xf numFmtId="0" fontId="1" fillId="4" borderId="3" xfId="0" applyFont="1" applyFill="1" applyBorder="1" applyAlignment="1">
      <alignment horizontal="center" vertical="center"/>
    </xf>
    <xf numFmtId="0" fontId="1" fillId="6" borderId="5" xfId="0" applyFont="1" applyFill="1" applyBorder="1" applyAlignment="1">
      <alignment horizontal="center" vertic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11" borderId="0" xfId="0" applyFont="1" applyFill="1"/>
    <xf numFmtId="0" fontId="1" fillId="11" borderId="0" xfId="0" applyFont="1" applyFill="1" applyAlignment="1">
      <alignment vertical="center"/>
    </xf>
    <xf numFmtId="0" fontId="8" fillId="0" borderId="12" xfId="0" applyFont="1" applyBorder="1" applyAlignment="1">
      <alignment horizontal="right"/>
    </xf>
    <xf numFmtId="0" fontId="8" fillId="0" borderId="13" xfId="0" applyFont="1" applyBorder="1" applyAlignment="1">
      <alignment horizontal="left" indent="1"/>
    </xf>
    <xf numFmtId="0" fontId="1" fillId="2" borderId="1" xfId="0" applyFont="1" applyFill="1" applyBorder="1" applyAlignment="1">
      <alignment vertical="center"/>
    </xf>
    <xf numFmtId="0" fontId="11" fillId="5" borderId="14" xfId="0" applyFont="1" applyFill="1" applyBorder="1" applyAlignment="1">
      <alignment horizontal="left" vertical="center" indent="1"/>
    </xf>
    <xf numFmtId="0" fontId="1" fillId="12" borderId="15" xfId="0" applyFont="1" applyFill="1" applyBorder="1"/>
    <xf numFmtId="0" fontId="1" fillId="13" borderId="9" xfId="0" applyFont="1" applyFill="1" applyBorder="1" applyAlignment="1">
      <alignment horizontal="center" vertical="center"/>
    </xf>
    <xf numFmtId="0" fontId="1" fillId="13" borderId="10" xfId="0" applyFont="1" applyFill="1" applyBorder="1" applyAlignment="1">
      <alignment horizontal="center" vertical="center"/>
    </xf>
    <xf numFmtId="0" fontId="1" fillId="13" borderId="11" xfId="0" applyFont="1" applyFill="1" applyBorder="1" applyAlignment="1">
      <alignment horizontal="center" vertical="center"/>
    </xf>
    <xf numFmtId="0" fontId="1" fillId="3" borderId="16" xfId="0" applyFont="1" applyFill="1" applyBorder="1"/>
    <xf numFmtId="0" fontId="1" fillId="4" borderId="17" xfId="0" applyFont="1" applyFill="1" applyBorder="1" applyAlignment="1">
      <alignment horizontal="center" vertical="center"/>
    </xf>
    <xf numFmtId="0" fontId="5" fillId="2" borderId="0" xfId="0" applyFont="1" applyFill="1" applyAlignment="1">
      <alignment horizontal="center" vertical="center"/>
    </xf>
    <xf numFmtId="0" fontId="5" fillId="2" borderId="4" xfId="0" applyFont="1" applyFill="1" applyBorder="1" applyAlignment="1">
      <alignment horizontal="center" vertical="center"/>
    </xf>
    <xf numFmtId="0" fontId="1" fillId="9" borderId="18" xfId="0" applyFont="1" applyFill="1" applyBorder="1" applyAlignment="1">
      <alignment horizontal="center" vertical="center"/>
    </xf>
    <xf numFmtId="0" fontId="1" fillId="9" borderId="19" xfId="0" applyFont="1" applyFill="1" applyBorder="1" applyAlignment="1">
      <alignment horizontal="center" vertical="center"/>
    </xf>
    <xf numFmtId="0" fontId="1" fillId="9" borderId="20" xfId="0" applyFont="1" applyFill="1" applyBorder="1" applyAlignment="1">
      <alignment horizontal="center" vertical="center"/>
    </xf>
    <xf numFmtId="0" fontId="5" fillId="2" borderId="0" xfId="0" applyFont="1" applyFill="1" applyBorder="1" applyAlignment="1">
      <alignment horizontal="center" vertical="center"/>
    </xf>
    <xf numFmtId="0" fontId="1" fillId="9" borderId="8" xfId="0" applyFont="1" applyFill="1" applyBorder="1" applyAlignment="1">
      <alignment horizontal="center" vertical="center"/>
    </xf>
    <xf numFmtId="0" fontId="5" fillId="2" borderId="23" xfId="0" applyFont="1" applyFill="1" applyBorder="1" applyAlignment="1">
      <alignment horizontal="center" vertical="center"/>
    </xf>
    <xf numFmtId="0" fontId="1" fillId="9" borderId="21" xfId="0" applyFont="1" applyFill="1" applyBorder="1" applyAlignment="1">
      <alignment horizontal="center" vertical="center"/>
    </xf>
    <xf numFmtId="0" fontId="1" fillId="9" borderId="22" xfId="0" applyFont="1" applyFill="1" applyBorder="1" applyAlignment="1">
      <alignment horizontal="center" vertical="center"/>
    </xf>
    <xf numFmtId="0" fontId="11" fillId="2" borderId="0" xfId="0" applyFont="1" applyFill="1" applyAlignment="1">
      <alignment horizontal="right"/>
    </xf>
    <xf numFmtId="0" fontId="11" fillId="2" borderId="0" xfId="0" applyFont="1" applyFill="1" applyAlignment="1">
      <alignment horizontal="left"/>
    </xf>
    <xf numFmtId="0" fontId="1" fillId="2" borderId="1" xfId="0" applyFont="1" applyFill="1" applyBorder="1" applyAlignment="1">
      <alignment horizontal="center" vertical="center"/>
    </xf>
    <xf numFmtId="165" fontId="3" fillId="7" borderId="0" xfId="0" applyNumberFormat="1" applyFont="1" applyFill="1" applyAlignment="1">
      <alignment horizontal="center" vertical="center"/>
    </xf>
    <xf numFmtId="0" fontId="13" fillId="11" borderId="0" xfId="0" applyFont="1" applyFill="1" applyAlignment="1">
      <alignment vertical="top"/>
    </xf>
    <xf numFmtId="0" fontId="1" fillId="0" borderId="25" xfId="0" applyFont="1" applyFill="1" applyBorder="1"/>
    <xf numFmtId="0" fontId="1" fillId="0" borderId="24" xfId="0" applyFont="1" applyFill="1" applyBorder="1"/>
    <xf numFmtId="0" fontId="1" fillId="0" borderId="27" xfId="0" applyFont="1" applyFill="1" applyBorder="1"/>
    <xf numFmtId="0" fontId="1" fillId="0" borderId="28" xfId="0" applyFont="1" applyFill="1" applyBorder="1"/>
    <xf numFmtId="0" fontId="1" fillId="11" borderId="0" xfId="0" applyFont="1" applyFill="1" applyBorder="1"/>
    <xf numFmtId="0" fontId="1" fillId="11" borderId="0" xfId="0" applyFont="1" applyFill="1" applyBorder="1" applyAlignment="1">
      <alignment vertical="center"/>
    </xf>
    <xf numFmtId="0" fontId="1" fillId="0" borderId="35" xfId="0" applyFont="1" applyFill="1" applyBorder="1"/>
    <xf numFmtId="0" fontId="1" fillId="0" borderId="36" xfId="0" applyFont="1" applyFill="1" applyBorder="1"/>
    <xf numFmtId="0" fontId="1" fillId="0" borderId="37" xfId="0" applyFont="1" applyFill="1" applyBorder="1"/>
    <xf numFmtId="0" fontId="1" fillId="0" borderId="39" xfId="0" applyFont="1" applyFill="1" applyBorder="1"/>
    <xf numFmtId="0" fontId="1" fillId="0" borderId="40" xfId="0" applyFont="1" applyFill="1" applyBorder="1"/>
    <xf numFmtId="0" fontId="8" fillId="0" borderId="0" xfId="0" applyFont="1" applyBorder="1" applyAlignment="1">
      <alignment horizontal="left" indent="1"/>
    </xf>
    <xf numFmtId="0" fontId="14" fillId="0" borderId="34" xfId="0" applyFont="1" applyFill="1" applyBorder="1" applyAlignment="1">
      <alignment horizontal="left" vertical="center" indent="1"/>
    </xf>
    <xf numFmtId="0" fontId="14" fillId="0" borderId="38" xfId="0" applyFont="1" applyFill="1" applyBorder="1" applyAlignment="1">
      <alignment horizontal="left" vertical="center" indent="1"/>
    </xf>
    <xf numFmtId="0" fontId="1" fillId="2" borderId="1" xfId="0" applyFont="1" applyFill="1" applyBorder="1" applyAlignment="1">
      <alignment horizontal="center" vertical="center"/>
    </xf>
    <xf numFmtId="0" fontId="6" fillId="8" borderId="1" xfId="0" applyFont="1" applyFill="1" applyBorder="1" applyAlignment="1">
      <alignment vertical="center"/>
    </xf>
    <xf numFmtId="0" fontId="5" fillId="0" borderId="30"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5" fillId="0" borderId="31" xfId="0" applyFont="1" applyFill="1" applyBorder="1" applyAlignment="1">
      <alignment horizontal="center" vertical="center" wrapText="1"/>
    </xf>
    <xf numFmtId="0" fontId="5" fillId="0" borderId="33" xfId="0" applyFont="1" applyFill="1" applyBorder="1" applyAlignment="1">
      <alignment horizontal="center" vertical="center" wrapText="1"/>
    </xf>
    <xf numFmtId="0" fontId="12" fillId="0" borderId="29" xfId="0" applyFont="1" applyFill="1" applyBorder="1" applyAlignment="1">
      <alignment horizontal="center" vertical="center" wrapText="1"/>
    </xf>
    <xf numFmtId="0" fontId="12" fillId="0" borderId="32" xfId="0" applyFont="1" applyFill="1" applyBorder="1" applyAlignment="1">
      <alignment horizontal="center" vertical="center" wrapText="1"/>
    </xf>
    <xf numFmtId="0" fontId="2" fillId="2" borderId="0" xfId="0" applyFont="1" applyFill="1" applyAlignment="1">
      <alignment horizontal="center" vertical="center"/>
    </xf>
    <xf numFmtId="0" fontId="1" fillId="2" borderId="0" xfId="0" applyFont="1" applyFill="1" applyAlignment="1">
      <alignment horizontal="center" vertical="center" wrapText="1"/>
    </xf>
    <xf numFmtId="0" fontId="1" fillId="2" borderId="1" xfId="0" applyFont="1" applyFill="1" applyBorder="1"/>
    <xf numFmtId="0" fontId="1" fillId="2" borderId="1" xfId="0" applyFont="1" applyFill="1" applyBorder="1" applyAlignment="1">
      <alignment horizontal="center" vertical="center"/>
    </xf>
    <xf numFmtId="0" fontId="1" fillId="2" borderId="22"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1" fillId="2" borderId="1" xfId="0" applyFont="1" applyFill="1" applyBorder="1" applyAlignment="1">
      <alignment vertical="center"/>
    </xf>
    <xf numFmtId="0" fontId="1" fillId="2" borderId="12"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13" xfId="0" applyFont="1" applyFill="1" applyBorder="1" applyAlignment="1">
      <alignment horizontal="center" vertical="center"/>
    </xf>
    <xf numFmtId="0" fontId="1" fillId="2" borderId="14" xfId="0" applyFont="1" applyFill="1" applyBorder="1" applyAlignment="1">
      <alignment horizontal="center" vertical="center"/>
    </xf>
    <xf numFmtId="0" fontId="1" fillId="2" borderId="16" xfId="0" applyFont="1" applyFill="1" applyBorder="1" applyAlignment="1">
      <alignment horizontal="center" vertical="center"/>
    </xf>
    <xf numFmtId="0" fontId="1" fillId="2" borderId="15" xfId="0" applyFont="1" applyFill="1" applyBorder="1" applyAlignment="1">
      <alignment horizontal="center" vertical="center"/>
    </xf>
  </cellXfs>
  <cellStyles count="1">
    <cellStyle name="Normal" xfId="0" builtinId="0"/>
  </cellStyles>
  <dxfs count="663">
    <dxf>
      <font>
        <color auto="1"/>
      </font>
      <fill>
        <patternFill>
          <bgColor rgb="FFE66550"/>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s>
  <tableStyles count="0" defaultTableStyle="TableStyleMedium2" defaultPivotStyle="PivotStyleLight16"/>
  <colors>
    <mruColors>
      <color rgb="FFFFFF99"/>
      <color rgb="FFFFFFC1"/>
      <color rgb="FFFFFFA7"/>
      <color rgb="FFFFBDDE"/>
      <color rgb="FFFFB3D9"/>
      <color rgb="FFE1EFD9"/>
      <color rgb="FFFFDE75"/>
      <color rgb="FFB5D69E"/>
      <color rgb="FFE66550"/>
      <color rgb="FFF29E6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0"/>
  <sheetViews>
    <sheetView zoomScale="110" zoomScaleNormal="110" workbookViewId="0">
      <selection activeCell="A10" sqref="A10"/>
    </sheetView>
  </sheetViews>
  <sheetFormatPr baseColWidth="10" defaultColWidth="10.85546875" defaultRowHeight="15" x14ac:dyDescent="0.25"/>
  <cols>
    <col min="1" max="1" width="10.85546875" style="20"/>
    <col min="2" max="2" width="25" style="20" customWidth="1"/>
    <col min="3" max="4" width="20.42578125" style="20" customWidth="1"/>
    <col min="5" max="16384" width="10.85546875" style="20"/>
  </cols>
  <sheetData>
    <row r="1" spans="1:5" ht="36.950000000000003" customHeight="1" x14ac:dyDescent="0.25">
      <c r="B1" s="46" t="s">
        <v>36</v>
      </c>
      <c r="C1" s="51"/>
    </row>
    <row r="2" spans="1:5" ht="36.950000000000003" customHeight="1" thickBot="1" x14ac:dyDescent="0.3">
      <c r="B2" s="46"/>
      <c r="C2" s="51"/>
    </row>
    <row r="3" spans="1:5" ht="25.5" customHeight="1" x14ac:dyDescent="0.25">
      <c r="B3" s="67" t="s">
        <v>7</v>
      </c>
      <c r="C3" s="63" t="s">
        <v>27</v>
      </c>
      <c r="D3" s="65" t="s">
        <v>26</v>
      </c>
    </row>
    <row r="4" spans="1:5" s="21" customFormat="1" ht="23.1" customHeight="1" x14ac:dyDescent="0.25">
      <c r="B4" s="68"/>
      <c r="C4" s="64"/>
      <c r="D4" s="66"/>
      <c r="E4" s="52"/>
    </row>
    <row r="5" spans="1:5" ht="21.95" customHeight="1" x14ac:dyDescent="0.25">
      <c r="A5" s="51"/>
      <c r="B5" s="59" t="s">
        <v>35</v>
      </c>
      <c r="C5" s="47">
        <v>18.5</v>
      </c>
      <c r="D5" s="53">
        <v>-11.25</v>
      </c>
    </row>
    <row r="6" spans="1:5" ht="18" customHeight="1" x14ac:dyDescent="0.25">
      <c r="B6" s="59" t="s">
        <v>33</v>
      </c>
      <c r="C6" s="50">
        <v>18.5</v>
      </c>
      <c r="D6" s="54">
        <v>3.5</v>
      </c>
      <c r="E6" s="51"/>
    </row>
    <row r="7" spans="1:5" ht="21.95" customHeight="1" x14ac:dyDescent="0.25">
      <c r="A7" s="51"/>
      <c r="B7" s="59" t="s">
        <v>8</v>
      </c>
      <c r="C7" s="49">
        <v>4.5</v>
      </c>
      <c r="D7" s="53">
        <v>10</v>
      </c>
    </row>
    <row r="8" spans="1:5" ht="21.95" customHeight="1" x14ac:dyDescent="0.25">
      <c r="B8" s="59" t="s">
        <v>9</v>
      </c>
      <c r="C8" s="48">
        <v>4.68</v>
      </c>
      <c r="D8" s="55">
        <v>1</v>
      </c>
      <c r="E8" s="51"/>
    </row>
    <row r="9" spans="1:5" ht="21.95" customHeight="1" thickBot="1" x14ac:dyDescent="0.3">
      <c r="B9" s="60" t="s">
        <v>10</v>
      </c>
      <c r="C9" s="56">
        <v>6</v>
      </c>
      <c r="D9" s="57">
        <v>-3</v>
      </c>
    </row>
    <row r="10" spans="1:5" x14ac:dyDescent="0.25">
      <c r="C10" s="51"/>
    </row>
  </sheetData>
  <mergeCells count="3">
    <mergeCell ref="C3:C4"/>
    <mergeCell ref="D3:D4"/>
    <mergeCell ref="B3:B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O23"/>
  <sheetViews>
    <sheetView showGridLines="0" zoomScaleNormal="100" workbookViewId="0">
      <selection activeCell="AM11" sqref="AM11:AM13"/>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20" width="4.7109375" style="1" customWidth="1"/>
    <col min="21" max="21" width="5.425781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14" t="s">
        <v>18</v>
      </c>
      <c r="D2" s="71" t="s">
        <v>2</v>
      </c>
      <c r="E2" s="71"/>
      <c r="F2" s="14" t="s">
        <v>30</v>
      </c>
      <c r="G2" s="71" t="s">
        <v>32</v>
      </c>
      <c r="H2" s="71"/>
      <c r="I2" s="71"/>
      <c r="J2" s="14" t="s">
        <v>3</v>
      </c>
      <c r="K2" s="71" t="s">
        <v>4</v>
      </c>
      <c r="L2" s="71"/>
      <c r="M2" s="71"/>
      <c r="N2" s="14" t="s">
        <v>16</v>
      </c>
      <c r="O2" s="71" t="s">
        <v>17</v>
      </c>
      <c r="P2" s="71"/>
      <c r="Q2" s="71"/>
      <c r="R2" s="14" t="s">
        <v>31</v>
      </c>
      <c r="S2" s="71" t="s">
        <v>19</v>
      </c>
      <c r="T2" s="71"/>
      <c r="U2" s="71"/>
      <c r="AH2" s="22" t="s">
        <v>20</v>
      </c>
      <c r="AI2" s="23">
        <v>1</v>
      </c>
      <c r="AJ2" s="58"/>
    </row>
    <row r="4" spans="2:41" ht="27.95" customHeight="1" x14ac:dyDescent="0.3">
      <c r="B4" s="7" t="s">
        <v>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IF((IFERROR(WEEKNUM(DATE($AI4,Janvier,DAY(C7)),1),"")-1)&lt;&gt;0,IFERROR(WEEKNUM(DATE($AI4,Janvier,DAY(C7)),1)-1,""),53)</f>
        <v>53</v>
      </c>
      <c r="D5" s="9">
        <f t="shared" si="0"/>
        <v>53</v>
      </c>
      <c r="E5" s="9">
        <f t="shared" si="0"/>
        <v>1</v>
      </c>
      <c r="F5" s="9">
        <f t="shared" si="0"/>
        <v>1</v>
      </c>
      <c r="G5" s="9">
        <f t="shared" si="0"/>
        <v>1</v>
      </c>
      <c r="H5" s="9">
        <f t="shared" si="0"/>
        <v>1</v>
      </c>
      <c r="I5" s="9">
        <f t="shared" si="0"/>
        <v>1</v>
      </c>
      <c r="J5" s="9">
        <f t="shared" si="0"/>
        <v>1</v>
      </c>
      <c r="K5" s="9">
        <f t="shared" si="0"/>
        <v>1</v>
      </c>
      <c r="L5" s="9">
        <f t="shared" si="0"/>
        <v>2</v>
      </c>
      <c r="M5" s="9">
        <f t="shared" si="0"/>
        <v>2</v>
      </c>
      <c r="N5" s="9">
        <f t="shared" si="0"/>
        <v>2</v>
      </c>
      <c r="O5" s="9">
        <f t="shared" si="0"/>
        <v>2</v>
      </c>
      <c r="P5" s="9">
        <f t="shared" si="0"/>
        <v>2</v>
      </c>
      <c r="Q5" s="9">
        <f t="shared" si="0"/>
        <v>2</v>
      </c>
      <c r="R5" s="9">
        <f t="shared" si="0"/>
        <v>2</v>
      </c>
      <c r="S5" s="9">
        <f t="shared" si="0"/>
        <v>3</v>
      </c>
      <c r="T5" s="9">
        <f t="shared" si="0"/>
        <v>3</v>
      </c>
      <c r="U5" s="9">
        <f t="shared" si="0"/>
        <v>3</v>
      </c>
      <c r="V5" s="9">
        <f t="shared" si="0"/>
        <v>3</v>
      </c>
      <c r="W5" s="9">
        <f t="shared" si="0"/>
        <v>3</v>
      </c>
      <c r="X5" s="9">
        <f t="shared" si="0"/>
        <v>3</v>
      </c>
      <c r="Y5" s="9">
        <f t="shared" si="0"/>
        <v>3</v>
      </c>
      <c r="Z5" s="9">
        <f t="shared" si="0"/>
        <v>4</v>
      </c>
      <c r="AA5" s="9">
        <f t="shared" si="0"/>
        <v>4</v>
      </c>
      <c r="AB5" s="9">
        <f t="shared" si="0"/>
        <v>4</v>
      </c>
      <c r="AC5" s="9">
        <f t="shared" si="0"/>
        <v>4</v>
      </c>
      <c r="AD5" s="9">
        <f t="shared" si="0"/>
        <v>4</v>
      </c>
      <c r="AE5" s="9">
        <f t="shared" si="0"/>
        <v>4</v>
      </c>
      <c r="AF5" s="9">
        <f t="shared" si="0"/>
        <v>4</v>
      </c>
      <c r="AG5" s="9">
        <f t="shared" si="0"/>
        <v>5</v>
      </c>
      <c r="AH5" s="3"/>
      <c r="AI5" s="3"/>
      <c r="AJ5" s="3"/>
      <c r="AK5" s="3"/>
    </row>
    <row r="6" spans="2:41"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70" t="s">
        <v>13</v>
      </c>
      <c r="AI6" s="70" t="s">
        <v>14</v>
      </c>
      <c r="AJ6" s="70" t="s">
        <v>28</v>
      </c>
      <c r="AK6" s="70" t="s">
        <v>22</v>
      </c>
      <c r="AM6" s="74" t="s">
        <v>24</v>
      </c>
      <c r="AO6" s="74" t="s">
        <v>29</v>
      </c>
    </row>
    <row r="7" spans="2:41" s="2" customFormat="1" ht="17.45" customHeight="1" x14ac:dyDescent="0.25">
      <c r="B7" s="24" t="s">
        <v>6</v>
      </c>
      <c r="C7" s="45">
        <f>DATE(Année,Janvier,1)</f>
        <v>44197</v>
      </c>
      <c r="D7" s="45">
        <v>44198</v>
      </c>
      <c r="E7" s="45">
        <v>44199</v>
      </c>
      <c r="F7" s="45">
        <v>44200</v>
      </c>
      <c r="G7" s="45">
        <v>44201</v>
      </c>
      <c r="H7" s="45">
        <v>44202</v>
      </c>
      <c r="I7" s="45">
        <v>44203</v>
      </c>
      <c r="J7" s="45">
        <v>44204</v>
      </c>
      <c r="K7" s="45">
        <v>44205</v>
      </c>
      <c r="L7" s="45">
        <v>44206</v>
      </c>
      <c r="M7" s="45">
        <v>44207</v>
      </c>
      <c r="N7" s="45">
        <v>44208</v>
      </c>
      <c r="O7" s="45">
        <v>44209</v>
      </c>
      <c r="P7" s="45">
        <v>44210</v>
      </c>
      <c r="Q7" s="45">
        <v>44211</v>
      </c>
      <c r="R7" s="45">
        <v>44212</v>
      </c>
      <c r="S7" s="45">
        <v>44213</v>
      </c>
      <c r="T7" s="45">
        <v>44214</v>
      </c>
      <c r="U7" s="45">
        <v>44215</v>
      </c>
      <c r="V7" s="45">
        <v>44216</v>
      </c>
      <c r="W7" s="45">
        <v>44217</v>
      </c>
      <c r="X7" s="45">
        <v>44218</v>
      </c>
      <c r="Y7" s="45">
        <v>44219</v>
      </c>
      <c r="Z7" s="45">
        <v>44220</v>
      </c>
      <c r="AA7" s="45">
        <v>44221</v>
      </c>
      <c r="AB7" s="45">
        <v>44222</v>
      </c>
      <c r="AC7" s="45">
        <v>44223</v>
      </c>
      <c r="AD7" s="45">
        <v>44224</v>
      </c>
      <c r="AE7" s="45">
        <v>44225</v>
      </c>
      <c r="AF7" s="45">
        <v>44226</v>
      </c>
      <c r="AG7" s="45">
        <v>44227</v>
      </c>
      <c r="AH7" s="70"/>
      <c r="AI7" s="70"/>
      <c r="AJ7" s="73"/>
      <c r="AK7" s="70"/>
      <c r="AM7" s="74"/>
      <c r="AO7" s="74"/>
    </row>
    <row r="8" spans="2:41" ht="24.95" customHeight="1" x14ac:dyDescent="0.25">
      <c r="B8" s="25" t="s">
        <v>35</v>
      </c>
      <c r="C8" s="17" t="s">
        <v>18</v>
      </c>
      <c r="D8" s="18"/>
      <c r="E8" s="18"/>
      <c r="F8" s="18"/>
      <c r="G8" s="18"/>
      <c r="H8" s="18"/>
      <c r="I8" s="18"/>
      <c r="J8" s="18"/>
      <c r="K8" s="18"/>
      <c r="L8" s="18"/>
      <c r="M8" s="18"/>
      <c r="N8" s="18"/>
      <c r="O8" s="18"/>
      <c r="P8" s="18"/>
      <c r="Q8" s="18"/>
      <c r="R8" s="18"/>
      <c r="S8" s="18"/>
      <c r="T8" s="18" t="s">
        <v>31</v>
      </c>
      <c r="U8" s="18" t="s">
        <v>31</v>
      </c>
      <c r="V8" s="18" t="s">
        <v>31</v>
      </c>
      <c r="W8" s="18" t="s">
        <v>31</v>
      </c>
      <c r="X8" s="18" t="s">
        <v>31</v>
      </c>
      <c r="Y8" s="18" t="s">
        <v>31</v>
      </c>
      <c r="Z8" s="18"/>
      <c r="AA8" s="18" t="s">
        <v>31</v>
      </c>
      <c r="AB8" s="18" t="s">
        <v>31</v>
      </c>
      <c r="AC8" s="18" t="s">
        <v>31</v>
      </c>
      <c r="AD8" s="18" t="s">
        <v>31</v>
      </c>
      <c r="AE8" s="18" t="s">
        <v>31</v>
      </c>
      <c r="AF8" s="18" t="s">
        <v>31</v>
      </c>
      <c r="AG8" s="19"/>
      <c r="AH8" s="33">
        <f>COUNTA($C8:$AG8)</f>
        <v>13</v>
      </c>
      <c r="AI8" s="34"/>
      <c r="AJ8" s="34"/>
      <c r="AK8" s="35"/>
      <c r="AM8" s="72">
        <f>'Infos employés'!C5-(COUNTIF(C8:AG8,$C$2))+2.5</f>
        <v>20</v>
      </c>
      <c r="AO8" s="72">
        <f>'Infos employés'!D5+Janvier!AI9-Janvier!AJ9-Janvier!AK10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t="s">
        <v>18</v>
      </c>
      <c r="D11" s="18"/>
      <c r="E11" s="18"/>
      <c r="F11" s="18" t="s">
        <v>18</v>
      </c>
      <c r="G11" s="18" t="s">
        <v>18</v>
      </c>
      <c r="H11" s="18" t="s">
        <v>18</v>
      </c>
      <c r="I11" s="18" t="s">
        <v>18</v>
      </c>
      <c r="J11" s="18" t="s">
        <v>18</v>
      </c>
      <c r="K11" s="18"/>
      <c r="L11" s="18"/>
      <c r="M11" s="18" t="s">
        <v>18</v>
      </c>
      <c r="N11" s="18" t="s">
        <v>18</v>
      </c>
      <c r="O11" s="18" t="s">
        <v>18</v>
      </c>
      <c r="P11" s="18" t="s">
        <v>18</v>
      </c>
      <c r="Q11" s="18" t="s">
        <v>18</v>
      </c>
      <c r="R11" s="18"/>
      <c r="S11" s="18"/>
      <c r="T11" s="18"/>
      <c r="U11" s="18"/>
      <c r="V11" s="18"/>
      <c r="W11" s="18"/>
      <c r="X11" s="18"/>
      <c r="Y11" s="18"/>
      <c r="Z11" s="18"/>
      <c r="AA11" s="18"/>
      <c r="AB11" s="18"/>
      <c r="AC11" s="18"/>
      <c r="AD11" s="18"/>
      <c r="AE11" s="18"/>
      <c r="AF11" s="18"/>
      <c r="AG11" s="19"/>
      <c r="AH11" s="33">
        <f>COUNTA($C11:$AG11)</f>
        <v>11</v>
      </c>
      <c r="AI11" s="34"/>
      <c r="AJ11" s="34"/>
      <c r="AK11" s="35"/>
      <c r="AM11" s="72">
        <f>'Infos employés'!C6-(COUNTIF(C11:AG11,$C$2))+2.5</f>
        <v>10</v>
      </c>
      <c r="AO11" s="72">
        <f>'Infos employés'!D6+Janvier!AI12-Janvier!AJ12-Janvier!AK13</f>
        <v>3.5</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t="s">
        <v>18</v>
      </c>
      <c r="AF14" s="18"/>
      <c r="AG14" s="19"/>
      <c r="AH14" s="33">
        <f>COUNTA($C14:$AG14)</f>
        <v>2</v>
      </c>
      <c r="AI14" s="34"/>
      <c r="AJ14" s="34"/>
      <c r="AK14" s="35"/>
      <c r="AM14" s="72">
        <f>'Infos employés'!C7-(COUNTIF(C14:AG14,$C$2))+2.5</f>
        <v>5</v>
      </c>
      <c r="AO14" s="72">
        <f>'Infos employés'!D7+Janvier!AI15-Janvier!AJ15-Janvier!AK16</f>
        <v>15</v>
      </c>
    </row>
    <row r="15" spans="2:41" ht="16.5" customHeight="1" x14ac:dyDescent="0.25">
      <c r="B15" s="30" t="s">
        <v>11</v>
      </c>
      <c r="C15" s="15"/>
      <c r="D15" s="16"/>
      <c r="E15" s="16"/>
      <c r="F15" s="16">
        <v>1</v>
      </c>
      <c r="G15" s="16"/>
      <c r="H15" s="16"/>
      <c r="I15" s="16"/>
      <c r="J15" s="16"/>
      <c r="K15" s="16"/>
      <c r="L15" s="16"/>
      <c r="M15" s="16">
        <v>1</v>
      </c>
      <c r="N15" s="16">
        <v>1</v>
      </c>
      <c r="O15" s="16">
        <v>1</v>
      </c>
      <c r="P15" s="16">
        <v>1</v>
      </c>
      <c r="Q15" s="16"/>
      <c r="R15" s="16"/>
      <c r="S15" s="16"/>
      <c r="T15" s="16"/>
      <c r="U15" s="16"/>
      <c r="V15" s="16"/>
      <c r="W15" s="16"/>
      <c r="X15" s="16"/>
      <c r="Y15" s="16"/>
      <c r="Z15" s="16"/>
      <c r="AA15" s="16"/>
      <c r="AB15" s="16"/>
      <c r="AC15" s="16"/>
      <c r="AD15" s="16"/>
      <c r="AE15" s="16"/>
      <c r="AF15" s="16"/>
      <c r="AG15" s="31"/>
      <c r="AH15" s="36"/>
      <c r="AI15" s="37">
        <f>SUM(C15:AG15)</f>
        <v>5</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t="s">
        <v>18</v>
      </c>
      <c r="D17" s="18"/>
      <c r="E17" s="18"/>
      <c r="F17" s="18" t="s">
        <v>16</v>
      </c>
      <c r="G17" s="18" t="s">
        <v>16</v>
      </c>
      <c r="H17" s="18"/>
      <c r="I17" s="18"/>
      <c r="J17" s="18"/>
      <c r="K17" s="18"/>
      <c r="L17" s="18"/>
      <c r="M17" s="18" t="s">
        <v>16</v>
      </c>
      <c r="N17" s="18" t="s">
        <v>16</v>
      </c>
      <c r="O17" s="18"/>
      <c r="P17" s="18"/>
      <c r="Q17" s="18"/>
      <c r="R17" s="18"/>
      <c r="S17" s="18"/>
      <c r="T17" s="18" t="s">
        <v>16</v>
      </c>
      <c r="U17" s="18" t="s">
        <v>16</v>
      </c>
      <c r="V17" s="18"/>
      <c r="W17" s="18"/>
      <c r="X17" s="18"/>
      <c r="Y17" s="18"/>
      <c r="Z17" s="18"/>
      <c r="AA17" s="18" t="s">
        <v>16</v>
      </c>
      <c r="AB17" s="18" t="s">
        <v>16</v>
      </c>
      <c r="AC17" s="18"/>
      <c r="AD17" s="18"/>
      <c r="AE17" s="18"/>
      <c r="AF17" s="18"/>
      <c r="AG17" s="19"/>
      <c r="AH17" s="33">
        <f>COUNTA($C17:$AG17)</f>
        <v>9</v>
      </c>
      <c r="AI17" s="34"/>
      <c r="AJ17" s="34"/>
      <c r="AK17" s="35"/>
      <c r="AM17" s="72">
        <f>'Infos employés'!C8-(COUNTIF(C17:AG17,$C$2))+2.5</f>
        <v>6.18</v>
      </c>
      <c r="AO17" s="72">
        <f>'Infos employés'!D8+Janvier!AI18-Janvier!AJ18-Janvier!AK19</f>
        <v>-2</v>
      </c>
    </row>
    <row r="18" spans="2:41" ht="16.5" customHeight="1" x14ac:dyDescent="0.25">
      <c r="B18" s="30" t="s">
        <v>11</v>
      </c>
      <c r="C18" s="15"/>
      <c r="D18" s="16"/>
      <c r="E18" s="16"/>
      <c r="F18" s="16"/>
      <c r="G18" s="16"/>
      <c r="H18" s="16">
        <v>0.5</v>
      </c>
      <c r="I18" s="16">
        <v>0.5</v>
      </c>
      <c r="J18" s="16">
        <v>0.5</v>
      </c>
      <c r="K18" s="16"/>
      <c r="L18" s="16"/>
      <c r="M18" s="16"/>
      <c r="N18" s="16"/>
      <c r="O18" s="16"/>
      <c r="P18" s="16"/>
      <c r="Q18" s="16"/>
      <c r="R18" s="16"/>
      <c r="S18" s="16"/>
      <c r="T18" s="16"/>
      <c r="U18" s="16"/>
      <c r="V18" s="16">
        <v>0.5</v>
      </c>
      <c r="W18" s="16">
        <v>0.5</v>
      </c>
      <c r="X18" s="16"/>
      <c r="Y18" s="16"/>
      <c r="Z18" s="16"/>
      <c r="AA18" s="16"/>
      <c r="AB18" s="16"/>
      <c r="AC18" s="16"/>
      <c r="AD18" s="16">
        <v>0.5</v>
      </c>
      <c r="AE18" s="16"/>
      <c r="AF18" s="16"/>
      <c r="AG18" s="31"/>
      <c r="AH18" s="36"/>
      <c r="AI18" s="37">
        <f>SUM(C18:AG18)</f>
        <v>3</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v>3</v>
      </c>
      <c r="R19" s="28"/>
      <c r="S19" s="28"/>
      <c r="T19" s="28"/>
      <c r="U19" s="28"/>
      <c r="V19" s="28"/>
      <c r="W19" s="28"/>
      <c r="X19" s="28">
        <v>0.5</v>
      </c>
      <c r="Y19" s="28"/>
      <c r="Z19" s="28"/>
      <c r="AA19" s="28"/>
      <c r="AB19" s="28"/>
      <c r="AC19" s="28"/>
      <c r="AD19" s="28"/>
      <c r="AE19" s="28">
        <v>2.5</v>
      </c>
      <c r="AF19" s="28"/>
      <c r="AG19" s="29"/>
      <c r="AH19" s="38"/>
      <c r="AI19" s="41"/>
      <c r="AJ19" s="41"/>
      <c r="AK19" s="39">
        <f>SUM(C19:AG19)</f>
        <v>6</v>
      </c>
      <c r="AM19" s="72"/>
      <c r="AO19" s="72"/>
    </row>
    <row r="20" spans="2:41" ht="30" customHeight="1" x14ac:dyDescent="0.25">
      <c r="B20" s="25" t="s">
        <v>10</v>
      </c>
      <c r="C20" s="17" t="s">
        <v>18</v>
      </c>
      <c r="D20" s="18"/>
      <c r="E20" s="18"/>
      <c r="F20" s="18" t="s">
        <v>16</v>
      </c>
      <c r="G20" s="18" t="s">
        <v>16</v>
      </c>
      <c r="H20" s="18" t="s">
        <v>16</v>
      </c>
      <c r="I20" s="18" t="s">
        <v>16</v>
      </c>
      <c r="J20" s="18" t="s">
        <v>16</v>
      </c>
      <c r="K20" s="18" t="s">
        <v>16</v>
      </c>
      <c r="L20" s="18"/>
      <c r="M20" s="18" t="s">
        <v>16</v>
      </c>
      <c r="N20" s="18" t="s">
        <v>16</v>
      </c>
      <c r="O20" s="18" t="s">
        <v>16</v>
      </c>
      <c r="P20" s="18" t="s">
        <v>16</v>
      </c>
      <c r="Q20" s="18" t="s">
        <v>16</v>
      </c>
      <c r="R20" s="18" t="s">
        <v>16</v>
      </c>
      <c r="S20" s="18"/>
      <c r="T20" s="18" t="s">
        <v>16</v>
      </c>
      <c r="U20" s="18" t="s">
        <v>16</v>
      </c>
      <c r="V20" s="18" t="s">
        <v>16</v>
      </c>
      <c r="W20" s="18" t="s">
        <v>16</v>
      </c>
      <c r="X20" s="18" t="s">
        <v>16</v>
      </c>
      <c r="Y20" s="18" t="s">
        <v>16</v>
      </c>
      <c r="Z20" s="18"/>
      <c r="AA20" s="18"/>
      <c r="AB20" s="18"/>
      <c r="AC20" s="18"/>
      <c r="AD20" s="18"/>
      <c r="AE20" s="18"/>
      <c r="AF20" s="18"/>
      <c r="AG20" s="19"/>
      <c r="AH20" s="33">
        <f>COUNTA($C20:$AG20)</f>
        <v>19</v>
      </c>
      <c r="AI20" s="34"/>
      <c r="AJ20" s="34"/>
      <c r="AK20" s="35"/>
      <c r="AM20" s="72">
        <f>'Infos employés'!C9-(COUNTIF(C20:AG20,$C$2))+2.5</f>
        <v>7.5</v>
      </c>
      <c r="AO20" s="72">
        <f>'Infos employés'!D9+Janvier!AI21-Janvier!AJ21-Janvier!AK22</f>
        <v>-3</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5</v>
      </c>
      <c r="D23" s="5">
        <f t="shared" ref="D23:AG23" si="2">SUBTOTAL(103,D$8,D$11,D$14,D$17,D$20)</f>
        <v>0</v>
      </c>
      <c r="E23" s="5">
        <f t="shared" si="2"/>
        <v>0</v>
      </c>
      <c r="F23" s="5">
        <f t="shared" si="2"/>
        <v>3</v>
      </c>
      <c r="G23" s="5">
        <f t="shared" si="2"/>
        <v>3</v>
      </c>
      <c r="H23" s="5">
        <f t="shared" si="2"/>
        <v>2</v>
      </c>
      <c r="I23" s="5">
        <f t="shared" si="2"/>
        <v>2</v>
      </c>
      <c r="J23" s="5">
        <f t="shared" si="2"/>
        <v>2</v>
      </c>
      <c r="K23" s="5">
        <f t="shared" si="2"/>
        <v>1</v>
      </c>
      <c r="L23" s="5">
        <f t="shared" si="2"/>
        <v>0</v>
      </c>
      <c r="M23" s="5">
        <f t="shared" si="2"/>
        <v>3</v>
      </c>
      <c r="N23" s="5">
        <f t="shared" si="2"/>
        <v>3</v>
      </c>
      <c r="O23" s="5">
        <f t="shared" si="2"/>
        <v>2</v>
      </c>
      <c r="P23" s="5">
        <f t="shared" si="2"/>
        <v>2</v>
      </c>
      <c r="Q23" s="5">
        <f t="shared" si="2"/>
        <v>2</v>
      </c>
      <c r="R23" s="5">
        <f t="shared" si="2"/>
        <v>1</v>
      </c>
      <c r="S23" s="5">
        <f t="shared" si="2"/>
        <v>0</v>
      </c>
      <c r="T23" s="5">
        <f t="shared" si="2"/>
        <v>3</v>
      </c>
      <c r="U23" s="5">
        <f t="shared" si="2"/>
        <v>3</v>
      </c>
      <c r="V23" s="5">
        <f t="shared" si="2"/>
        <v>2</v>
      </c>
      <c r="W23" s="5">
        <f t="shared" si="2"/>
        <v>2</v>
      </c>
      <c r="X23" s="5">
        <f t="shared" si="2"/>
        <v>2</v>
      </c>
      <c r="Y23" s="5">
        <f t="shared" si="2"/>
        <v>2</v>
      </c>
      <c r="Z23" s="5">
        <f t="shared" si="2"/>
        <v>0</v>
      </c>
      <c r="AA23" s="5">
        <f t="shared" si="2"/>
        <v>2</v>
      </c>
      <c r="AB23" s="5">
        <f t="shared" si="2"/>
        <v>2</v>
      </c>
      <c r="AC23" s="5">
        <f t="shared" si="2"/>
        <v>1</v>
      </c>
      <c r="AD23" s="5">
        <f t="shared" si="2"/>
        <v>1</v>
      </c>
      <c r="AE23" s="5">
        <f t="shared" si="2"/>
        <v>2</v>
      </c>
      <c r="AF23" s="5">
        <f t="shared" si="2"/>
        <v>1</v>
      </c>
      <c r="AG23" s="5">
        <f t="shared" si="2"/>
        <v>0</v>
      </c>
      <c r="AH23" s="32">
        <f>SUM(AH8,AH11,AH14,AH17,AH20)</f>
        <v>54</v>
      </c>
      <c r="AI23" s="32">
        <f>SUM(AI9,AI12,AI15,AI18,AI21)</f>
        <v>8</v>
      </c>
      <c r="AJ23" s="32">
        <f>SUM(AJ9,AJ12,AJ15,AJ18,AJ21)</f>
        <v>0</v>
      </c>
      <c r="AK23" s="32">
        <f>SUM(AK8:AK22)</f>
        <v>6</v>
      </c>
    </row>
  </sheetData>
  <mergeCells count="22">
    <mergeCell ref="AO17:AO19"/>
    <mergeCell ref="AO20:AO22"/>
    <mergeCell ref="AJ6:AJ7"/>
    <mergeCell ref="AO6:AO7"/>
    <mergeCell ref="AO8:AO10"/>
    <mergeCell ref="AO11:AO13"/>
    <mergeCell ref="AO14:AO16"/>
    <mergeCell ref="AK6:AK7"/>
    <mergeCell ref="AM6:AM7"/>
    <mergeCell ref="AM20:AM22"/>
    <mergeCell ref="AM17:AM19"/>
    <mergeCell ref="AM14:AM16"/>
    <mergeCell ref="AM11:AM13"/>
    <mergeCell ref="AM8:AM10"/>
    <mergeCell ref="C4:AG4"/>
    <mergeCell ref="AI6:AI7"/>
    <mergeCell ref="AH6:AH7"/>
    <mergeCell ref="D2:E2"/>
    <mergeCell ref="G2:I2"/>
    <mergeCell ref="K2:M2"/>
    <mergeCell ref="O2:Q2"/>
    <mergeCell ref="S2:U2"/>
  </mergeCells>
  <conditionalFormatting sqref="C23:AG23">
    <cfRule type="cellIs" dxfId="662" priority="131" operator="equal">
      <formula>0</formula>
    </cfRule>
  </conditionalFormatting>
  <conditionalFormatting sqref="B2:D2 F2:G2 J2:K2 N2:O2 R2:S2 V2:AG2 B3:AG9">
    <cfRule type="cellIs" dxfId="661" priority="126" operator="equal">
      <formula>$R$2</formula>
    </cfRule>
    <cfRule type="cellIs" dxfId="660" priority="127" operator="equal">
      <formula>$N$2</formula>
    </cfRule>
    <cfRule type="cellIs" dxfId="659" priority="128" operator="equal">
      <formula>$J$2</formula>
    </cfRule>
    <cfRule type="cellIs" dxfId="658" priority="129" operator="equal">
      <formula>$F$2</formula>
    </cfRule>
    <cfRule type="cellIs" dxfId="657" priority="130" operator="equal">
      <formula>$C$2</formula>
    </cfRule>
  </conditionalFormatting>
  <conditionalFormatting sqref="B10:AG10">
    <cfRule type="cellIs" dxfId="656" priority="121" operator="equal">
      <formula>$R$2</formula>
    </cfRule>
    <cfRule type="cellIs" dxfId="655" priority="122" operator="equal">
      <formula>$N$2</formula>
    </cfRule>
    <cfRule type="cellIs" dxfId="654" priority="123" operator="equal">
      <formula>$J$2</formula>
    </cfRule>
    <cfRule type="cellIs" dxfId="653" priority="124" operator="equal">
      <formula>$F$2</formula>
    </cfRule>
    <cfRule type="cellIs" dxfId="652" priority="125" operator="equal">
      <formula>$C$2</formula>
    </cfRule>
  </conditionalFormatting>
  <conditionalFormatting sqref="B17:AG18">
    <cfRule type="cellIs" dxfId="651" priority="16" operator="equal">
      <formula>$R$2</formula>
    </cfRule>
    <cfRule type="cellIs" dxfId="650" priority="17" operator="equal">
      <formula>$N$2</formula>
    </cfRule>
    <cfRule type="cellIs" dxfId="649" priority="18" operator="equal">
      <formula>$J$2</formula>
    </cfRule>
    <cfRule type="cellIs" dxfId="648" priority="19" operator="equal">
      <formula>$F$2</formula>
    </cfRule>
    <cfRule type="cellIs" dxfId="647" priority="20" operator="equal">
      <formula>$C$2</formula>
    </cfRule>
  </conditionalFormatting>
  <conditionalFormatting sqref="B16:AG16">
    <cfRule type="cellIs" dxfId="646" priority="21" operator="equal">
      <formula>$R$2</formula>
    </cfRule>
    <cfRule type="cellIs" dxfId="645" priority="22" operator="equal">
      <formula>$N$2</formula>
    </cfRule>
    <cfRule type="cellIs" dxfId="644" priority="23" operator="equal">
      <formula>$J$2</formula>
    </cfRule>
    <cfRule type="cellIs" dxfId="643" priority="24" operator="equal">
      <formula>$F$2</formula>
    </cfRule>
    <cfRule type="cellIs" dxfId="642" priority="25" operator="equal">
      <formula>$C$2</formula>
    </cfRule>
  </conditionalFormatting>
  <conditionalFormatting sqref="B14:AG15">
    <cfRule type="cellIs" dxfId="641" priority="26" operator="equal">
      <formula>$R$2</formula>
    </cfRule>
    <cfRule type="cellIs" dxfId="640" priority="27" operator="equal">
      <formula>$N$2</formula>
    </cfRule>
    <cfRule type="cellIs" dxfId="639" priority="28" operator="equal">
      <formula>$J$2</formula>
    </cfRule>
    <cfRule type="cellIs" dxfId="638" priority="29" operator="equal">
      <formula>$F$2</formula>
    </cfRule>
    <cfRule type="cellIs" dxfId="637" priority="30" operator="equal">
      <formula>$C$2</formula>
    </cfRule>
  </conditionalFormatting>
  <conditionalFormatting sqref="B13:AG13">
    <cfRule type="cellIs" dxfId="636" priority="31" operator="equal">
      <formula>$R$2</formula>
    </cfRule>
    <cfRule type="cellIs" dxfId="635" priority="32" operator="equal">
      <formula>$N$2</formula>
    </cfRule>
    <cfRule type="cellIs" dxfId="634" priority="33" operator="equal">
      <formula>$J$2</formula>
    </cfRule>
    <cfRule type="cellIs" dxfId="633" priority="34" operator="equal">
      <formula>$F$2</formula>
    </cfRule>
    <cfRule type="cellIs" dxfId="632" priority="35" operator="equal">
      <formula>$C$2</formula>
    </cfRule>
  </conditionalFormatting>
  <conditionalFormatting sqref="B11:AG12">
    <cfRule type="cellIs" dxfId="631" priority="36" operator="equal">
      <formula>$R$2</formula>
    </cfRule>
    <cfRule type="cellIs" dxfId="630" priority="37" operator="equal">
      <formula>$N$2</formula>
    </cfRule>
    <cfRule type="cellIs" dxfId="629" priority="38" operator="equal">
      <formula>$J$2</formula>
    </cfRule>
    <cfRule type="cellIs" dxfId="628" priority="39" operator="equal">
      <formula>$F$2</formula>
    </cfRule>
    <cfRule type="cellIs" dxfId="627" priority="40" operator="equal">
      <formula>$C$2</formula>
    </cfRule>
  </conditionalFormatting>
  <conditionalFormatting sqref="B19:AG19">
    <cfRule type="cellIs" dxfId="626" priority="11" operator="equal">
      <formula>$R$2</formula>
    </cfRule>
    <cfRule type="cellIs" dxfId="625" priority="12" operator="equal">
      <formula>$N$2</formula>
    </cfRule>
    <cfRule type="cellIs" dxfId="624" priority="13" operator="equal">
      <formula>$J$2</formula>
    </cfRule>
    <cfRule type="cellIs" dxfId="623" priority="14" operator="equal">
      <formula>$F$2</formula>
    </cfRule>
    <cfRule type="cellIs" dxfId="622" priority="15" operator="equal">
      <formula>$C$2</formula>
    </cfRule>
  </conditionalFormatting>
  <conditionalFormatting sqref="B20:AG21">
    <cfRule type="cellIs" dxfId="621" priority="6" operator="equal">
      <formula>$R$2</formula>
    </cfRule>
    <cfRule type="cellIs" dxfId="620" priority="7" operator="equal">
      <formula>$N$2</formula>
    </cfRule>
    <cfRule type="cellIs" dxfId="619" priority="8" operator="equal">
      <formula>$J$2</formula>
    </cfRule>
    <cfRule type="cellIs" dxfId="618" priority="9" operator="equal">
      <formula>$F$2</formula>
    </cfRule>
    <cfRule type="cellIs" dxfId="617" priority="10" operator="equal">
      <formula>$C$2</formula>
    </cfRule>
  </conditionalFormatting>
  <conditionalFormatting sqref="B22:AG22">
    <cfRule type="cellIs" dxfId="616" priority="1" operator="equal">
      <formula>$R$2</formula>
    </cfRule>
    <cfRule type="cellIs" dxfId="615" priority="2" operator="equal">
      <formula>$N$2</formula>
    </cfRule>
    <cfRule type="cellIs" dxfId="614" priority="3" operator="equal">
      <formula>$J$2</formula>
    </cfRule>
    <cfRule type="cellIs" dxfId="613" priority="4" operator="equal">
      <formula>$F$2</formula>
    </cfRule>
    <cfRule type="cellIs" dxfId="612" priority="5" operator="equal">
      <formula>$C$2</formula>
    </cfRule>
  </conditionalFormatting>
  <dataValidations count="4">
    <dataValidation allowBlank="1" showInputMessage="1" showErrorMessage="1" prompt="Les jours de la semaine dans cette ligne sont mis à jour automatiquement pour le mois en fonction de l'année entrée dans AH4." sqref="D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AG7"/>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Les jours de la semaine dans cette ligne sont mis à jour automatiquement pour le mois en fonction de l'année entrée dans AI4." sqref="C6"/>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tabSelected="1" zoomScaleNormal="100" workbookViewId="0">
      <selection activeCell="AH11" sqref="AH11"/>
    </sheetView>
  </sheetViews>
  <sheetFormatPr baseColWidth="10" defaultColWidth="8.7109375" defaultRowHeight="15" x14ac:dyDescent="0.25"/>
  <cols>
    <col min="1" max="1" width="3.140625" style="1" customWidth="1"/>
    <col min="2" max="2" width="22.5703125" style="1" customWidth="1"/>
    <col min="3" max="7" width="4.7109375" style="1" customWidth="1"/>
    <col min="8" max="9" width="5.14062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62" t="s">
        <v>1</v>
      </c>
      <c r="C2" s="61" t="s">
        <v>18</v>
      </c>
      <c r="D2" s="75" t="s">
        <v>2</v>
      </c>
      <c r="E2" s="75"/>
      <c r="F2" s="61" t="s">
        <v>30</v>
      </c>
      <c r="G2" s="76" t="s">
        <v>32</v>
      </c>
      <c r="H2" s="77"/>
      <c r="I2" s="78"/>
      <c r="J2" s="61" t="s">
        <v>3</v>
      </c>
      <c r="K2" s="75" t="s">
        <v>4</v>
      </c>
      <c r="L2" s="75"/>
      <c r="M2" s="75"/>
      <c r="N2" s="61" t="s">
        <v>16</v>
      </c>
      <c r="O2" s="75" t="s">
        <v>17</v>
      </c>
      <c r="P2" s="75"/>
      <c r="Q2" s="75"/>
      <c r="R2" s="61" t="s">
        <v>31</v>
      </c>
      <c r="S2" s="75" t="s">
        <v>19</v>
      </c>
      <c r="T2" s="75"/>
      <c r="U2" s="75"/>
      <c r="AH2" s="22" t="s">
        <v>20</v>
      </c>
      <c r="AI2" s="23">
        <v>2</v>
      </c>
      <c r="AJ2" s="58"/>
    </row>
    <row r="4" spans="2:41" ht="27.95" customHeight="1" x14ac:dyDescent="0.3">
      <c r="B4" s="7" t="s">
        <v>34</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IFERROR((WEEKNUM(DATE($AI4,Fevrier,DAY(C7)),1))-1,"")</f>
        <v>5</v>
      </c>
      <c r="D5" s="9">
        <f t="shared" si="0"/>
        <v>5</v>
      </c>
      <c r="E5" s="9">
        <f t="shared" si="0"/>
        <v>5</v>
      </c>
      <c r="F5" s="9">
        <f t="shared" si="0"/>
        <v>5</v>
      </c>
      <c r="G5" s="9">
        <f t="shared" si="0"/>
        <v>5</v>
      </c>
      <c r="H5" s="9">
        <f t="shared" si="0"/>
        <v>5</v>
      </c>
      <c r="I5" s="9">
        <f t="shared" si="0"/>
        <v>6</v>
      </c>
      <c r="J5" s="9">
        <f t="shared" si="0"/>
        <v>6</v>
      </c>
      <c r="K5" s="9">
        <f t="shared" si="0"/>
        <v>6</v>
      </c>
      <c r="L5" s="9">
        <f t="shared" si="0"/>
        <v>6</v>
      </c>
      <c r="M5" s="9">
        <f t="shared" si="0"/>
        <v>6</v>
      </c>
      <c r="N5" s="9">
        <f t="shared" si="0"/>
        <v>6</v>
      </c>
      <c r="O5" s="9">
        <f t="shared" si="0"/>
        <v>6</v>
      </c>
      <c r="P5" s="9">
        <f t="shared" si="0"/>
        <v>7</v>
      </c>
      <c r="Q5" s="9">
        <f t="shared" si="0"/>
        <v>7</v>
      </c>
      <c r="R5" s="9">
        <f t="shared" si="0"/>
        <v>7</v>
      </c>
      <c r="S5" s="9">
        <f t="shared" si="0"/>
        <v>7</v>
      </c>
      <c r="T5" s="9">
        <f t="shared" si="0"/>
        <v>7</v>
      </c>
      <c r="U5" s="9">
        <f t="shared" si="0"/>
        <v>7</v>
      </c>
      <c r="V5" s="9">
        <f t="shared" si="0"/>
        <v>7</v>
      </c>
      <c r="W5" s="9">
        <f t="shared" si="0"/>
        <v>8</v>
      </c>
      <c r="X5" s="9">
        <f t="shared" si="0"/>
        <v>8</v>
      </c>
      <c r="Y5" s="9">
        <f t="shared" si="0"/>
        <v>8</v>
      </c>
      <c r="Z5" s="9">
        <f t="shared" si="0"/>
        <v>8</v>
      </c>
      <c r="AA5" s="9">
        <f t="shared" si="0"/>
        <v>8</v>
      </c>
      <c r="AB5" s="9">
        <f t="shared" si="0"/>
        <v>8</v>
      </c>
      <c r="AC5" s="9">
        <f t="shared" si="0"/>
        <v>8</v>
      </c>
      <c r="AD5" s="9">
        <f t="shared" si="0"/>
        <v>9</v>
      </c>
      <c r="AE5" s="9" t="str">
        <f t="shared" si="0"/>
        <v/>
      </c>
      <c r="AF5" s="9" t="str">
        <f t="shared" si="0"/>
        <v/>
      </c>
      <c r="AG5" s="9" t="str">
        <f t="shared" si="0"/>
        <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
      </c>
      <c r="AF6" s="6" t="str">
        <f t="shared" si="1"/>
        <v/>
      </c>
      <c r="AG6" s="6" t="str">
        <f t="shared" si="1"/>
        <v/>
      </c>
      <c r="AH6" s="70" t="s">
        <v>13</v>
      </c>
      <c r="AI6" s="70" t="s">
        <v>14</v>
      </c>
      <c r="AJ6" s="70" t="s">
        <v>28</v>
      </c>
      <c r="AK6" s="70" t="s">
        <v>22</v>
      </c>
      <c r="AM6" s="74" t="s">
        <v>24</v>
      </c>
      <c r="AO6" s="74" t="s">
        <v>29</v>
      </c>
    </row>
    <row r="7" spans="2:41" s="2" customFormat="1" ht="17.45" customHeight="1" x14ac:dyDescent="0.25">
      <c r="B7" s="24" t="s">
        <v>6</v>
      </c>
      <c r="C7" s="45">
        <f>DATE(AI4,AI2,1)</f>
        <v>44228</v>
      </c>
      <c r="D7" s="45">
        <f>IFERROR(IF(C7&gt;=EOMONTH(C7,0),"",C7+1),"")</f>
        <v>44229</v>
      </c>
      <c r="E7" s="45">
        <f t="shared" ref="E7:AG7" si="2">IFERROR(IF(D7&gt;=EOMONTH(D7,0),"",D7+1),"")</f>
        <v>44230</v>
      </c>
      <c r="F7" s="45">
        <f t="shared" si="2"/>
        <v>44231</v>
      </c>
      <c r="G7" s="45">
        <f t="shared" si="2"/>
        <v>44232</v>
      </c>
      <c r="H7" s="45">
        <f t="shared" si="2"/>
        <v>44233</v>
      </c>
      <c r="I7" s="45">
        <f t="shared" si="2"/>
        <v>44234</v>
      </c>
      <c r="J7" s="45">
        <f t="shared" si="2"/>
        <v>44235</v>
      </c>
      <c r="K7" s="45">
        <f t="shared" si="2"/>
        <v>44236</v>
      </c>
      <c r="L7" s="45">
        <f t="shared" si="2"/>
        <v>44237</v>
      </c>
      <c r="M7" s="45">
        <f t="shared" si="2"/>
        <v>44238</v>
      </c>
      <c r="N7" s="45">
        <f t="shared" si="2"/>
        <v>44239</v>
      </c>
      <c r="O7" s="45">
        <f t="shared" si="2"/>
        <v>44240</v>
      </c>
      <c r="P7" s="45">
        <f t="shared" si="2"/>
        <v>44241</v>
      </c>
      <c r="Q7" s="45">
        <f t="shared" si="2"/>
        <v>44242</v>
      </c>
      <c r="R7" s="45">
        <f t="shared" si="2"/>
        <v>44243</v>
      </c>
      <c r="S7" s="45">
        <f t="shared" si="2"/>
        <v>44244</v>
      </c>
      <c r="T7" s="45">
        <f t="shared" si="2"/>
        <v>44245</v>
      </c>
      <c r="U7" s="45">
        <f t="shared" si="2"/>
        <v>44246</v>
      </c>
      <c r="V7" s="45">
        <f t="shared" si="2"/>
        <v>44247</v>
      </c>
      <c r="W7" s="45">
        <f t="shared" si="2"/>
        <v>44248</v>
      </c>
      <c r="X7" s="45">
        <f t="shared" si="2"/>
        <v>44249</v>
      </c>
      <c r="Y7" s="45">
        <f t="shared" si="2"/>
        <v>44250</v>
      </c>
      <c r="Z7" s="45">
        <f t="shared" si="2"/>
        <v>44251</v>
      </c>
      <c r="AA7" s="45">
        <f t="shared" si="2"/>
        <v>44252</v>
      </c>
      <c r="AB7" s="45">
        <f t="shared" si="2"/>
        <v>44253</v>
      </c>
      <c r="AC7" s="45">
        <f t="shared" si="2"/>
        <v>44254</v>
      </c>
      <c r="AD7" s="45">
        <f t="shared" si="2"/>
        <v>44255</v>
      </c>
      <c r="AE7" s="45" t="str">
        <f t="shared" si="2"/>
        <v/>
      </c>
      <c r="AF7" s="45" t="str">
        <f t="shared" si="2"/>
        <v/>
      </c>
      <c r="AG7" s="45" t="str">
        <f t="shared" si="2"/>
        <v/>
      </c>
      <c r="AH7" s="70"/>
      <c r="AI7" s="70"/>
      <c r="AJ7" s="73"/>
      <c r="AK7" s="70"/>
      <c r="AM7" s="74"/>
      <c r="AO7" s="74"/>
    </row>
    <row r="8" spans="2:41" ht="24.95" customHeight="1" x14ac:dyDescent="0.25">
      <c r="B8" s="25" t="s">
        <v>35</v>
      </c>
      <c r="C8" s="17" t="s">
        <v>31</v>
      </c>
      <c r="D8" s="17" t="s">
        <v>31</v>
      </c>
      <c r="E8" s="17" t="s">
        <v>31</v>
      </c>
      <c r="F8" s="17" t="s">
        <v>31</v>
      </c>
      <c r="G8" s="17" t="s">
        <v>31</v>
      </c>
      <c r="H8" s="17" t="s">
        <v>31</v>
      </c>
      <c r="I8" s="17"/>
      <c r="J8" s="17" t="s">
        <v>31</v>
      </c>
      <c r="K8" s="17" t="s">
        <v>31</v>
      </c>
      <c r="L8" s="17" t="s">
        <v>31</v>
      </c>
      <c r="M8" s="17" t="s">
        <v>31</v>
      </c>
      <c r="N8" s="17" t="s">
        <v>31</v>
      </c>
      <c r="O8" s="17" t="s">
        <v>31</v>
      </c>
      <c r="P8" s="17"/>
      <c r="Q8" s="17" t="s">
        <v>31</v>
      </c>
      <c r="R8" s="17" t="s">
        <v>31</v>
      </c>
      <c r="S8" s="17" t="s">
        <v>31</v>
      </c>
      <c r="T8" s="17" t="s">
        <v>31</v>
      </c>
      <c r="U8" s="17" t="s">
        <v>31</v>
      </c>
      <c r="V8" s="17" t="s">
        <v>31</v>
      </c>
      <c r="W8" s="18"/>
      <c r="X8" s="18"/>
      <c r="Y8" s="18"/>
      <c r="Z8" s="18"/>
      <c r="AA8" s="18"/>
      <c r="AB8" s="18"/>
      <c r="AC8" s="18"/>
      <c r="AD8" s="18"/>
      <c r="AE8" s="18"/>
      <c r="AF8" s="18"/>
      <c r="AG8" s="19"/>
      <c r="AH8" s="33">
        <f>COUNTA($C8:$AG8)</f>
        <v>18</v>
      </c>
      <c r="AI8" s="34"/>
      <c r="AJ8" s="34"/>
      <c r="AK8" s="35"/>
      <c r="AM8" s="72">
        <f>Janvier!AM8-(COUNTIF(C8:AG8,$C$2))+2.5</f>
        <v>22.5</v>
      </c>
      <c r="AO8" s="72">
        <f>Janvier!AO8+AI9-AJ9-AK10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v>1</v>
      </c>
      <c r="F11" s="18">
        <v>1</v>
      </c>
      <c r="G11" s="18">
        <v>1</v>
      </c>
      <c r="H11" s="18"/>
      <c r="I11" s="18"/>
      <c r="J11" s="18"/>
      <c r="K11" s="18"/>
      <c r="L11" s="18">
        <v>0.5</v>
      </c>
      <c r="M11" s="18">
        <v>1</v>
      </c>
      <c r="N11" s="18">
        <v>1</v>
      </c>
      <c r="O11" s="18"/>
      <c r="P11" s="18"/>
      <c r="Q11" s="18"/>
      <c r="R11" s="18"/>
      <c r="S11" s="18">
        <v>1</v>
      </c>
      <c r="T11" s="18">
        <v>1</v>
      </c>
      <c r="U11" s="18">
        <v>1</v>
      </c>
      <c r="V11" s="18"/>
      <c r="W11" s="18"/>
      <c r="X11" s="18"/>
      <c r="Y11" s="18"/>
      <c r="Z11" s="18"/>
      <c r="AA11" s="18"/>
      <c r="AB11" s="18"/>
      <c r="AC11" s="18"/>
      <c r="AD11" s="18"/>
      <c r="AE11" s="18"/>
      <c r="AF11" s="18"/>
      <c r="AG11" s="19"/>
      <c r="AH11" s="33">
        <f>SUM($C11:$AG11)</f>
        <v>8.5</v>
      </c>
      <c r="AI11" s="34"/>
      <c r="AJ11" s="34"/>
      <c r="AK11" s="35"/>
      <c r="AM11" s="72">
        <f>Janvier!AM11-(SUM(C11:AG11))+2.5</f>
        <v>4</v>
      </c>
      <c r="AO11" s="79">
        <f>Janvier!AO11+AI12-AJ12-AK13</f>
        <v>4</v>
      </c>
    </row>
    <row r="12" spans="2:41" ht="16.5" customHeight="1" x14ac:dyDescent="0.25">
      <c r="B12" s="30" t="s">
        <v>11</v>
      </c>
      <c r="C12" s="15"/>
      <c r="D12" s="16"/>
      <c r="E12" s="16"/>
      <c r="F12" s="16"/>
      <c r="G12" s="16"/>
      <c r="H12" s="16"/>
      <c r="I12" s="16"/>
      <c r="J12" s="16"/>
      <c r="K12" s="16">
        <v>0.25</v>
      </c>
      <c r="L12" s="16"/>
      <c r="M12" s="16"/>
      <c r="N12" s="16"/>
      <c r="O12" s="16"/>
      <c r="P12" s="16"/>
      <c r="Q12" s="16"/>
      <c r="R12" s="16">
        <v>0.5</v>
      </c>
      <c r="S12" s="16"/>
      <c r="T12" s="16"/>
      <c r="U12" s="16"/>
      <c r="V12" s="16"/>
      <c r="W12" s="16"/>
      <c r="X12" s="16"/>
      <c r="Y12" s="16"/>
      <c r="Z12" s="16"/>
      <c r="AA12" s="16"/>
      <c r="AB12" s="16"/>
      <c r="AC12" s="16"/>
      <c r="AD12" s="16"/>
      <c r="AE12" s="16"/>
      <c r="AF12" s="16"/>
      <c r="AG12" s="31"/>
      <c r="AH12" s="36"/>
      <c r="AI12" s="37">
        <f>SUM(C12:AG12)</f>
        <v>0.75</v>
      </c>
      <c r="AJ12" s="37">
        <v>0</v>
      </c>
      <c r="AK12" s="40"/>
      <c r="AM12" s="72"/>
      <c r="AO12" s="80"/>
    </row>
    <row r="13" spans="2:41" ht="16.5" customHeight="1" x14ac:dyDescent="0.25">
      <c r="B13" s="26" t="s">
        <v>21</v>
      </c>
      <c r="C13" s="27"/>
      <c r="D13" s="28"/>
      <c r="E13" s="28"/>
      <c r="F13" s="28"/>
      <c r="G13" s="28"/>
      <c r="H13" s="28"/>
      <c r="I13" s="28"/>
      <c r="J13" s="28">
        <v>0.25</v>
      </c>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0.25</v>
      </c>
      <c r="AM13" s="72"/>
      <c r="AO13" s="81"/>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t="s">
        <v>18</v>
      </c>
      <c r="AC14" s="18"/>
      <c r="AD14" s="18"/>
      <c r="AE14" s="18"/>
      <c r="AF14" s="18"/>
      <c r="AG14" s="19"/>
      <c r="AH14" s="33">
        <f>COUNTA($C14:$AG14)</f>
        <v>2</v>
      </c>
      <c r="AI14" s="34"/>
      <c r="AJ14" s="34"/>
      <c r="AK14" s="35"/>
      <c r="AM14" s="72">
        <f>Janvier!AM14-(COUNTIF(C14:AG14,$C$2))+2.5</f>
        <v>5.5</v>
      </c>
      <c r="AO14" s="79">
        <f>Janvier!AO14+AI15-AJ15-AK16</f>
        <v>16</v>
      </c>
    </row>
    <row r="15" spans="2:41" ht="16.5" customHeight="1" x14ac:dyDescent="0.25">
      <c r="B15" s="30" t="s">
        <v>11</v>
      </c>
      <c r="C15" s="15"/>
      <c r="D15" s="16"/>
      <c r="E15" s="16">
        <v>1</v>
      </c>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1</v>
      </c>
      <c r="AJ15" s="37">
        <v>0</v>
      </c>
      <c r="AK15" s="40"/>
      <c r="AM15" s="72"/>
      <c r="AO15" s="80"/>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81"/>
    </row>
    <row r="17" spans="2:41" ht="30" customHeight="1" x14ac:dyDescent="0.25">
      <c r="B17" s="25" t="s">
        <v>9</v>
      </c>
      <c r="C17" s="17" t="s">
        <v>16</v>
      </c>
      <c r="D17" s="18" t="s">
        <v>16</v>
      </c>
      <c r="E17" s="18"/>
      <c r="F17" s="18"/>
      <c r="G17" s="18"/>
      <c r="H17" s="18"/>
      <c r="I17" s="18"/>
      <c r="J17" s="18"/>
      <c r="K17" s="18"/>
      <c r="L17" s="18" t="s">
        <v>18</v>
      </c>
      <c r="M17" s="18"/>
      <c r="N17" s="18"/>
      <c r="O17" s="18"/>
      <c r="P17" s="18"/>
      <c r="Q17" s="18"/>
      <c r="R17" s="18"/>
      <c r="S17" s="18"/>
      <c r="T17" s="18"/>
      <c r="U17" s="18"/>
      <c r="V17" s="18"/>
      <c r="W17" s="18"/>
      <c r="X17" s="18" t="s">
        <v>16</v>
      </c>
      <c r="Y17" s="18" t="s">
        <v>16</v>
      </c>
      <c r="Z17" s="18"/>
      <c r="AA17" s="18"/>
      <c r="AB17" s="18"/>
      <c r="AC17" s="18"/>
      <c r="AD17" s="18"/>
      <c r="AE17" s="18"/>
      <c r="AF17" s="18"/>
      <c r="AG17" s="19"/>
      <c r="AH17" s="33">
        <f>COUNTA($C17:$AG17)</f>
        <v>5</v>
      </c>
      <c r="AI17" s="34"/>
      <c r="AJ17" s="34"/>
      <c r="AK17" s="35"/>
      <c r="AM17" s="72">
        <f>Janvier!AM17-(COUNTIF(C17:AG17,$C$2))+2.5</f>
        <v>7.68</v>
      </c>
      <c r="AO17" s="79">
        <f>Janvier!AO17+AI18-AJ18-AK19</f>
        <v>0.75</v>
      </c>
    </row>
    <row r="18" spans="2:41" ht="16.5" customHeight="1" x14ac:dyDescent="0.25">
      <c r="B18" s="30" t="s">
        <v>11</v>
      </c>
      <c r="C18" s="15"/>
      <c r="D18" s="16"/>
      <c r="E18" s="16">
        <v>0.5</v>
      </c>
      <c r="F18" s="16">
        <v>0.5</v>
      </c>
      <c r="G18" s="16"/>
      <c r="H18" s="16"/>
      <c r="I18" s="16"/>
      <c r="J18" s="16">
        <v>0.5</v>
      </c>
      <c r="K18" s="16">
        <v>0.5</v>
      </c>
      <c r="L18" s="16"/>
      <c r="M18" s="16"/>
      <c r="N18" s="16"/>
      <c r="O18" s="16"/>
      <c r="P18" s="16"/>
      <c r="Q18" s="16"/>
      <c r="R18" s="16"/>
      <c r="S18" s="16">
        <v>0.5</v>
      </c>
      <c r="T18" s="16">
        <v>0.5</v>
      </c>
      <c r="U18" s="16">
        <v>0.25</v>
      </c>
      <c r="V18" s="16"/>
      <c r="W18" s="16"/>
      <c r="X18" s="16"/>
      <c r="Y18" s="16"/>
      <c r="Z18" s="16"/>
      <c r="AA18" s="16"/>
      <c r="AB18" s="16">
        <v>3</v>
      </c>
      <c r="AC18" s="16"/>
      <c r="AD18" s="16"/>
      <c r="AE18" s="16"/>
      <c r="AF18" s="16"/>
      <c r="AG18" s="31"/>
      <c r="AH18" s="36"/>
      <c r="AI18" s="37">
        <f>SUM(C18:AG18)</f>
        <v>6.25</v>
      </c>
      <c r="AJ18" s="37">
        <v>0</v>
      </c>
      <c r="AK18" s="40"/>
      <c r="AM18" s="72"/>
      <c r="AO18" s="80"/>
    </row>
    <row r="19" spans="2:41" ht="16.5" customHeight="1" x14ac:dyDescent="0.25">
      <c r="B19" s="26" t="s">
        <v>21</v>
      </c>
      <c r="C19" s="27"/>
      <c r="D19" s="28"/>
      <c r="E19" s="28"/>
      <c r="F19" s="28"/>
      <c r="G19" s="28">
        <v>0.5</v>
      </c>
      <c r="H19" s="28"/>
      <c r="I19" s="28"/>
      <c r="J19" s="28"/>
      <c r="K19" s="28"/>
      <c r="L19" s="28"/>
      <c r="M19" s="28"/>
      <c r="N19" s="28">
        <v>3</v>
      </c>
      <c r="O19" s="28"/>
      <c r="P19" s="28"/>
      <c r="Q19" s="28"/>
      <c r="R19" s="28"/>
      <c r="S19" s="28"/>
      <c r="T19" s="28"/>
      <c r="U19" s="28"/>
      <c r="V19" s="28"/>
      <c r="W19" s="28"/>
      <c r="X19" s="28"/>
      <c r="Y19" s="28"/>
      <c r="Z19" s="28"/>
      <c r="AA19" s="28"/>
      <c r="AB19" s="28"/>
      <c r="AC19" s="28"/>
      <c r="AD19" s="28"/>
      <c r="AE19" s="28"/>
      <c r="AF19" s="28"/>
      <c r="AG19" s="29"/>
      <c r="AH19" s="38"/>
      <c r="AI19" s="41"/>
      <c r="AJ19" s="41"/>
      <c r="AK19" s="39">
        <f>SUM(C19:AG19)</f>
        <v>3.5</v>
      </c>
      <c r="AM19" s="72"/>
      <c r="AO19" s="81"/>
    </row>
    <row r="20" spans="2:41" ht="30" customHeight="1" x14ac:dyDescent="0.25">
      <c r="B20" s="25" t="s">
        <v>10</v>
      </c>
      <c r="C20" s="17"/>
      <c r="D20" s="18"/>
      <c r="E20" s="18"/>
      <c r="F20" s="18" t="s">
        <v>3</v>
      </c>
      <c r="G20" s="18"/>
      <c r="H20" s="18"/>
      <c r="I20" s="18"/>
      <c r="J20" s="18" t="s">
        <v>18</v>
      </c>
      <c r="K20" s="18" t="s">
        <v>18</v>
      </c>
      <c r="L20" s="18" t="s">
        <v>18</v>
      </c>
      <c r="M20" s="18" t="s">
        <v>18</v>
      </c>
      <c r="N20" s="18" t="s">
        <v>18</v>
      </c>
      <c r="O20" s="18" t="s">
        <v>18</v>
      </c>
      <c r="P20" s="18"/>
      <c r="Q20" s="18"/>
      <c r="R20" s="18"/>
      <c r="S20" s="18"/>
      <c r="T20" s="18"/>
      <c r="U20" s="18"/>
      <c r="V20" s="18"/>
      <c r="W20" s="18"/>
      <c r="X20" s="18" t="s">
        <v>16</v>
      </c>
      <c r="Y20" s="18" t="s">
        <v>16</v>
      </c>
      <c r="Z20" s="18" t="s">
        <v>16</v>
      </c>
      <c r="AA20" s="18" t="s">
        <v>16</v>
      </c>
      <c r="AB20" s="18" t="s">
        <v>16</v>
      </c>
      <c r="AC20" s="18" t="s">
        <v>16</v>
      </c>
      <c r="AD20" s="18"/>
      <c r="AE20" s="18"/>
      <c r="AF20" s="18"/>
      <c r="AG20" s="19"/>
      <c r="AH20" s="33">
        <f>COUNTA($C20:$AG20)</f>
        <v>13</v>
      </c>
      <c r="AI20" s="34"/>
      <c r="AJ20" s="34"/>
      <c r="AK20" s="35"/>
      <c r="AM20" s="72">
        <f>Janvier!AM20-(COUNTIF(C20:AG20,$C$2))+2.5</f>
        <v>4</v>
      </c>
      <c r="AO20" s="79">
        <f>Janvier!AO20+AI21-AJ21-AK22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v>0.25</v>
      </c>
      <c r="T21" s="16"/>
      <c r="U21" s="16"/>
      <c r="V21" s="16"/>
      <c r="W21" s="16"/>
      <c r="X21" s="16"/>
      <c r="Y21" s="16"/>
      <c r="Z21" s="16"/>
      <c r="AA21" s="16"/>
      <c r="AB21" s="16"/>
      <c r="AC21" s="16"/>
      <c r="AD21" s="16"/>
      <c r="AE21" s="16"/>
      <c r="AF21" s="16"/>
      <c r="AG21" s="31"/>
      <c r="AH21" s="36"/>
      <c r="AI21" s="37">
        <f>SUM(C21:AG21)</f>
        <v>0.25</v>
      </c>
      <c r="AJ21" s="37">
        <v>0</v>
      </c>
      <c r="AK21" s="40"/>
      <c r="AM21" s="72"/>
      <c r="AO21" s="80"/>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v>7</v>
      </c>
      <c r="V22" s="28"/>
      <c r="W22" s="28"/>
      <c r="X22" s="28"/>
      <c r="Y22" s="28"/>
      <c r="Z22" s="28"/>
      <c r="AA22" s="28"/>
      <c r="AB22" s="28"/>
      <c r="AC22" s="28"/>
      <c r="AD22" s="28"/>
      <c r="AE22" s="28"/>
      <c r="AF22" s="28"/>
      <c r="AG22" s="29"/>
      <c r="AH22" s="38"/>
      <c r="AI22" s="41"/>
      <c r="AJ22" s="41"/>
      <c r="AK22" s="39">
        <f>SUM(C22:AG22)</f>
        <v>7</v>
      </c>
      <c r="AM22" s="72"/>
      <c r="AO22" s="81"/>
    </row>
    <row r="23" spans="2:41" ht="26.1" customHeight="1" x14ac:dyDescent="0.25">
      <c r="B23" s="4" t="str">
        <f>NomMois&amp;" Total Absences"</f>
        <v>Janvier Total Absences</v>
      </c>
      <c r="C23" s="5">
        <f>SUBTOTAL(103,C$8,C$11,C$14,C$17,C$20)</f>
        <v>3</v>
      </c>
      <c r="D23" s="5">
        <f t="shared" ref="D23:AG23" si="3">SUBTOTAL(103,D$8,D$11,D$14,D$17,D$20)</f>
        <v>2</v>
      </c>
      <c r="E23" s="5">
        <f t="shared" si="3"/>
        <v>2</v>
      </c>
      <c r="F23" s="5">
        <f t="shared" si="3"/>
        <v>3</v>
      </c>
      <c r="G23" s="5">
        <f t="shared" si="3"/>
        <v>2</v>
      </c>
      <c r="H23" s="5">
        <f t="shared" si="3"/>
        <v>1</v>
      </c>
      <c r="I23" s="5">
        <f t="shared" si="3"/>
        <v>0</v>
      </c>
      <c r="J23" s="5">
        <f t="shared" si="3"/>
        <v>2</v>
      </c>
      <c r="K23" s="5">
        <f t="shared" si="3"/>
        <v>2</v>
      </c>
      <c r="L23" s="5">
        <f t="shared" si="3"/>
        <v>4</v>
      </c>
      <c r="M23" s="5">
        <f t="shared" si="3"/>
        <v>3</v>
      </c>
      <c r="N23" s="5">
        <f t="shared" si="3"/>
        <v>3</v>
      </c>
      <c r="O23" s="5">
        <f t="shared" si="3"/>
        <v>2</v>
      </c>
      <c r="P23" s="5">
        <f t="shared" si="3"/>
        <v>0</v>
      </c>
      <c r="Q23" s="5">
        <f t="shared" si="3"/>
        <v>1</v>
      </c>
      <c r="R23" s="5">
        <f t="shared" si="3"/>
        <v>1</v>
      </c>
      <c r="S23" s="5">
        <f t="shared" si="3"/>
        <v>2</v>
      </c>
      <c r="T23" s="5">
        <f t="shared" si="3"/>
        <v>2</v>
      </c>
      <c r="U23" s="5">
        <f t="shared" si="3"/>
        <v>2</v>
      </c>
      <c r="V23" s="5">
        <f t="shared" si="3"/>
        <v>1</v>
      </c>
      <c r="W23" s="5">
        <f t="shared" si="3"/>
        <v>0</v>
      </c>
      <c r="X23" s="5">
        <f t="shared" si="3"/>
        <v>2</v>
      </c>
      <c r="Y23" s="5">
        <f t="shared" si="3"/>
        <v>2</v>
      </c>
      <c r="Z23" s="5">
        <f t="shared" si="3"/>
        <v>1</v>
      </c>
      <c r="AA23" s="5">
        <f t="shared" si="3"/>
        <v>1</v>
      </c>
      <c r="AB23" s="5">
        <f t="shared" si="3"/>
        <v>2</v>
      </c>
      <c r="AC23" s="5">
        <f t="shared" si="3"/>
        <v>1</v>
      </c>
      <c r="AD23" s="5">
        <f t="shared" si="3"/>
        <v>0</v>
      </c>
      <c r="AE23" s="5">
        <f t="shared" si="3"/>
        <v>0</v>
      </c>
      <c r="AF23" s="5">
        <f t="shared" si="3"/>
        <v>0</v>
      </c>
      <c r="AG23" s="5">
        <f t="shared" si="3"/>
        <v>0</v>
      </c>
      <c r="AH23" s="32">
        <f>SUM(AH8,AH11,AH14,AH17,AH20)</f>
        <v>46.5</v>
      </c>
      <c r="AI23" s="32">
        <f>SUM(AI9,AI12,AI15,AI18,AI21)</f>
        <v>8.25</v>
      </c>
      <c r="AJ23" s="32">
        <f>SUM(AJ9,AJ12,AJ15,AJ18,AJ21)</f>
        <v>0</v>
      </c>
      <c r="AK23" s="32">
        <f>SUM(AK8:AK22)</f>
        <v>10.75</v>
      </c>
    </row>
  </sheetData>
  <mergeCells count="22">
    <mergeCell ref="AO20:AO22"/>
    <mergeCell ref="AJ6:AJ7"/>
    <mergeCell ref="AO6:AO7"/>
    <mergeCell ref="AO8:AO10"/>
    <mergeCell ref="AO11:AO13"/>
    <mergeCell ref="AO14:AO16"/>
    <mergeCell ref="AO17:AO19"/>
    <mergeCell ref="AM14:AM16"/>
    <mergeCell ref="AM17:AM19"/>
    <mergeCell ref="AM20:AM22"/>
    <mergeCell ref="AM11:AM13"/>
    <mergeCell ref="C4:AG4"/>
    <mergeCell ref="D2:E2"/>
    <mergeCell ref="G2:I2"/>
    <mergeCell ref="K2:M2"/>
    <mergeCell ref="O2:Q2"/>
    <mergeCell ref="S2:U2"/>
    <mergeCell ref="AH6:AH7"/>
    <mergeCell ref="AI6:AI7"/>
    <mergeCell ref="AK6:AK7"/>
    <mergeCell ref="AM6:AM7"/>
    <mergeCell ref="AM8:AM10"/>
  </mergeCells>
  <conditionalFormatting sqref="C23:AG23">
    <cfRule type="cellIs" dxfId="50" priority="51" operator="equal">
      <formula>0</formula>
    </cfRule>
  </conditionalFormatting>
  <conditionalFormatting sqref="B2:D2 F2:G2 J2:K2 N2:O2 R2:S2 V2:AG2 B3:AG9">
    <cfRule type="cellIs" dxfId="49" priority="46" operator="equal">
      <formula>$R$2</formula>
    </cfRule>
    <cfRule type="cellIs" dxfId="48" priority="47" operator="equal">
      <formula>$N$2</formula>
    </cfRule>
    <cfRule type="cellIs" dxfId="47" priority="48" operator="equal">
      <formula>$J$2</formula>
    </cfRule>
    <cfRule type="cellIs" dxfId="46" priority="49" operator="equal">
      <formula>$F$2</formula>
    </cfRule>
    <cfRule type="cellIs" dxfId="45" priority="50" operator="equal">
      <formula>$C$2</formula>
    </cfRule>
  </conditionalFormatting>
  <conditionalFormatting sqref="B10:AG10">
    <cfRule type="cellIs" dxfId="44" priority="41" operator="equal">
      <formula>$R$2</formula>
    </cfRule>
    <cfRule type="cellIs" dxfId="43" priority="42" operator="equal">
      <formula>$N$2</formula>
    </cfRule>
    <cfRule type="cellIs" dxfId="42" priority="43" operator="equal">
      <formula>$J$2</formula>
    </cfRule>
    <cfRule type="cellIs" dxfId="41" priority="44" operator="equal">
      <formula>$F$2</formula>
    </cfRule>
    <cfRule type="cellIs" dxfId="40" priority="45" operator="equal">
      <formula>$C$2</formula>
    </cfRule>
  </conditionalFormatting>
  <conditionalFormatting sqref="B17:AG18">
    <cfRule type="cellIs" dxfId="39" priority="16" operator="equal">
      <formula>$R$2</formula>
    </cfRule>
    <cfRule type="cellIs" dxfId="38" priority="17" operator="equal">
      <formula>$N$2</formula>
    </cfRule>
    <cfRule type="cellIs" dxfId="37" priority="18" operator="equal">
      <formula>$J$2</formula>
    </cfRule>
    <cfRule type="cellIs" dxfId="36" priority="19" operator="equal">
      <formula>$F$2</formula>
    </cfRule>
    <cfRule type="cellIs" dxfId="35" priority="20" operator="equal">
      <formula>$C$2</formula>
    </cfRule>
  </conditionalFormatting>
  <conditionalFormatting sqref="B16:AG16">
    <cfRule type="cellIs" dxfId="34" priority="21" operator="equal">
      <formula>$R$2</formula>
    </cfRule>
    <cfRule type="cellIs" dxfId="33" priority="22" operator="equal">
      <formula>$N$2</formula>
    </cfRule>
    <cfRule type="cellIs" dxfId="32" priority="23" operator="equal">
      <formula>$J$2</formula>
    </cfRule>
    <cfRule type="cellIs" dxfId="31" priority="24" operator="equal">
      <formula>$F$2</formula>
    </cfRule>
    <cfRule type="cellIs" dxfId="30" priority="25" operator="equal">
      <formula>$C$2</formula>
    </cfRule>
  </conditionalFormatting>
  <conditionalFormatting sqref="B14:AG15">
    <cfRule type="cellIs" dxfId="29" priority="26" operator="equal">
      <formula>$R$2</formula>
    </cfRule>
    <cfRule type="cellIs" dxfId="28" priority="27" operator="equal">
      <formula>$N$2</formula>
    </cfRule>
    <cfRule type="cellIs" dxfId="27" priority="28" operator="equal">
      <formula>$J$2</formula>
    </cfRule>
    <cfRule type="cellIs" dxfId="26" priority="29" operator="equal">
      <formula>$F$2</formula>
    </cfRule>
    <cfRule type="cellIs" dxfId="25" priority="30" operator="equal">
      <formula>$C$2</formula>
    </cfRule>
  </conditionalFormatting>
  <conditionalFormatting sqref="B13:AG13">
    <cfRule type="cellIs" dxfId="24" priority="31" operator="equal">
      <formula>$R$2</formula>
    </cfRule>
    <cfRule type="cellIs" dxfId="23" priority="32" operator="equal">
      <formula>$N$2</formula>
    </cfRule>
    <cfRule type="cellIs" dxfId="22" priority="33" operator="equal">
      <formula>$J$2</formula>
    </cfRule>
    <cfRule type="cellIs" dxfId="21" priority="34" operator="equal">
      <formula>$F$2</formula>
    </cfRule>
    <cfRule type="cellIs" dxfId="20" priority="35" operator="equal">
      <formula>$C$2</formula>
    </cfRule>
  </conditionalFormatting>
  <conditionalFormatting sqref="B11:AG12">
    <cfRule type="cellIs" dxfId="19" priority="36" operator="equal">
      <formula>$R$2</formula>
    </cfRule>
    <cfRule type="cellIs" dxfId="18" priority="37" operator="equal">
      <formula>$N$2</formula>
    </cfRule>
    <cfRule type="cellIs" dxfId="17" priority="38" operator="equal">
      <formula>$J$2</formula>
    </cfRule>
    <cfRule type="cellIs" dxfId="16" priority="39" operator="equal">
      <formula>$F$2</formula>
    </cfRule>
  </conditionalFormatting>
  <conditionalFormatting sqref="B19:AG19">
    <cfRule type="cellIs" dxfId="15" priority="11" operator="equal">
      <formula>$R$2</formula>
    </cfRule>
    <cfRule type="cellIs" dxfId="14" priority="12" operator="equal">
      <formula>$N$2</formula>
    </cfRule>
    <cfRule type="cellIs" dxfId="13" priority="13" operator="equal">
      <formula>$J$2</formula>
    </cfRule>
    <cfRule type="cellIs" dxfId="12" priority="14" operator="equal">
      <formula>$F$2</formula>
    </cfRule>
    <cfRule type="cellIs" dxfId="11" priority="15" operator="equal">
      <formula>$C$2</formula>
    </cfRule>
  </conditionalFormatting>
  <conditionalFormatting sqref="B20:AG21">
    <cfRule type="cellIs" dxfId="10" priority="6" operator="equal">
      <formula>$R$2</formula>
    </cfRule>
    <cfRule type="cellIs" dxfId="9" priority="7" operator="equal">
      <formula>$N$2</formula>
    </cfRule>
    <cfRule type="cellIs" dxfId="8" priority="8" operator="equal">
      <formula>$J$2</formula>
    </cfRule>
    <cfRule type="cellIs" dxfId="7" priority="9" operator="equal">
      <formula>$F$2</formula>
    </cfRule>
    <cfRule type="cellIs" dxfId="6" priority="10" operator="equal">
      <formula>$C$2</formula>
    </cfRule>
  </conditionalFormatting>
  <conditionalFormatting sqref="B22:AG22">
    <cfRule type="cellIs" dxfId="5" priority="1" operator="equal">
      <formula>$R$2</formula>
    </cfRule>
    <cfRule type="cellIs" dxfId="4" priority="2" operator="equal">
      <formula>$N$2</formula>
    </cfRule>
    <cfRule type="cellIs" dxfId="3" priority="3" operator="equal">
      <formula>$J$2</formula>
    </cfRule>
    <cfRule type="cellIs" dxfId="2" priority="4" operator="equal">
      <formula>$F$2</formula>
    </cfRule>
    <cfRule type="cellIs" dxfId="1" priority="5" operator="equal">
      <formula>$C$2</formula>
    </cfRule>
  </conditionalFormatting>
  <conditionalFormatting sqref="C11:AG11">
    <cfRule type="cellIs" dxfId="0" priority="40" operator="greaterThan">
      <formula>0</formula>
    </cfRule>
  </conditionalFormatting>
  <dataValidations count="3">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Les jours de la semaine dans cette ligne sont mis à jour automatiquement pour le mois en fonction de l'année entrée dans AH4." sqref="C6:AG6"/>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AM11" sqref="AM11:AM13"/>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20" width="4.7109375" style="1" customWidth="1"/>
    <col min="21" max="21" width="5.28515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3</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IFERROR(WEEKNUM(DATE($AI4,Mars,DAY(C7)),1)-1,"")</f>
        <v>9</v>
      </c>
      <c r="D5" s="9">
        <f t="shared" si="0"/>
        <v>9</v>
      </c>
      <c r="E5" s="9">
        <f t="shared" si="0"/>
        <v>9</v>
      </c>
      <c r="F5" s="9">
        <f t="shared" si="0"/>
        <v>9</v>
      </c>
      <c r="G5" s="9">
        <f t="shared" si="0"/>
        <v>9</v>
      </c>
      <c r="H5" s="9">
        <f t="shared" si="0"/>
        <v>9</v>
      </c>
      <c r="I5" s="9">
        <f t="shared" si="0"/>
        <v>10</v>
      </c>
      <c r="J5" s="9">
        <f t="shared" si="0"/>
        <v>10</v>
      </c>
      <c r="K5" s="9">
        <f t="shared" si="0"/>
        <v>10</v>
      </c>
      <c r="L5" s="9">
        <f t="shared" si="0"/>
        <v>10</v>
      </c>
      <c r="M5" s="9">
        <f t="shared" si="0"/>
        <v>10</v>
      </c>
      <c r="N5" s="9">
        <f t="shared" si="0"/>
        <v>10</v>
      </c>
      <c r="O5" s="9">
        <f t="shared" si="0"/>
        <v>10</v>
      </c>
      <c r="P5" s="9">
        <f t="shared" si="0"/>
        <v>11</v>
      </c>
      <c r="Q5" s="9">
        <f t="shared" si="0"/>
        <v>11</v>
      </c>
      <c r="R5" s="9">
        <f t="shared" si="0"/>
        <v>11</v>
      </c>
      <c r="S5" s="9">
        <f t="shared" si="0"/>
        <v>11</v>
      </c>
      <c r="T5" s="9">
        <f t="shared" si="0"/>
        <v>11</v>
      </c>
      <c r="U5" s="9">
        <f t="shared" si="0"/>
        <v>11</v>
      </c>
      <c r="V5" s="9">
        <f t="shared" si="0"/>
        <v>11</v>
      </c>
      <c r="W5" s="9">
        <f t="shared" si="0"/>
        <v>12</v>
      </c>
      <c r="X5" s="9">
        <f t="shared" si="0"/>
        <v>12</v>
      </c>
      <c r="Y5" s="9">
        <f t="shared" si="0"/>
        <v>12</v>
      </c>
      <c r="Z5" s="9">
        <f t="shared" si="0"/>
        <v>12</v>
      </c>
      <c r="AA5" s="9">
        <f t="shared" si="0"/>
        <v>12</v>
      </c>
      <c r="AB5" s="9">
        <f t="shared" si="0"/>
        <v>12</v>
      </c>
      <c r="AC5" s="9">
        <f t="shared" si="0"/>
        <v>12</v>
      </c>
      <c r="AD5" s="9">
        <f t="shared" si="0"/>
        <v>13</v>
      </c>
      <c r="AE5" s="9">
        <f t="shared" si="0"/>
        <v>13</v>
      </c>
      <c r="AF5" s="9">
        <f t="shared" si="0"/>
        <v>13</v>
      </c>
      <c r="AG5" s="9">
        <f t="shared" si="0"/>
        <v>13</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mer</v>
      </c>
      <c r="AH6" s="70" t="s">
        <v>13</v>
      </c>
      <c r="AI6" s="70" t="s">
        <v>14</v>
      </c>
      <c r="AJ6" s="70" t="s">
        <v>28</v>
      </c>
      <c r="AK6" s="70" t="s">
        <v>22</v>
      </c>
      <c r="AM6" s="74" t="s">
        <v>24</v>
      </c>
      <c r="AO6" s="74" t="s">
        <v>29</v>
      </c>
    </row>
    <row r="7" spans="2:41" s="2" customFormat="1" ht="17.45" customHeight="1" x14ac:dyDescent="0.25">
      <c r="B7" s="24" t="s">
        <v>6</v>
      </c>
      <c r="C7" s="45">
        <f>DATE(AI4,AI2,1)</f>
        <v>44256</v>
      </c>
      <c r="D7" s="45">
        <f>IFERROR(IF(C7&gt;=EOMONTH(C7,0),"",C7+1),"")</f>
        <v>44257</v>
      </c>
      <c r="E7" s="45">
        <f t="shared" ref="E7:AG7" si="2">IFERROR(IF(D7&gt;=EOMONTH(D7,0),"",D7+1),"")</f>
        <v>44258</v>
      </c>
      <c r="F7" s="45">
        <f t="shared" si="2"/>
        <v>44259</v>
      </c>
      <c r="G7" s="45">
        <f t="shared" si="2"/>
        <v>44260</v>
      </c>
      <c r="H7" s="45">
        <f t="shared" si="2"/>
        <v>44261</v>
      </c>
      <c r="I7" s="45">
        <f t="shared" si="2"/>
        <v>44262</v>
      </c>
      <c r="J7" s="45">
        <f t="shared" si="2"/>
        <v>44263</v>
      </c>
      <c r="K7" s="45">
        <f t="shared" si="2"/>
        <v>44264</v>
      </c>
      <c r="L7" s="45">
        <f t="shared" si="2"/>
        <v>44265</v>
      </c>
      <c r="M7" s="45">
        <f t="shared" si="2"/>
        <v>44266</v>
      </c>
      <c r="N7" s="45">
        <f t="shared" si="2"/>
        <v>44267</v>
      </c>
      <c r="O7" s="45">
        <f t="shared" si="2"/>
        <v>44268</v>
      </c>
      <c r="P7" s="45">
        <f t="shared" si="2"/>
        <v>44269</v>
      </c>
      <c r="Q7" s="45">
        <f t="shared" si="2"/>
        <v>44270</v>
      </c>
      <c r="R7" s="45">
        <f t="shared" si="2"/>
        <v>44271</v>
      </c>
      <c r="S7" s="45">
        <f t="shared" si="2"/>
        <v>44272</v>
      </c>
      <c r="T7" s="45">
        <f t="shared" si="2"/>
        <v>44273</v>
      </c>
      <c r="U7" s="45">
        <f t="shared" si="2"/>
        <v>44274</v>
      </c>
      <c r="V7" s="45">
        <f t="shared" si="2"/>
        <v>44275</v>
      </c>
      <c r="W7" s="45">
        <f t="shared" si="2"/>
        <v>44276</v>
      </c>
      <c r="X7" s="45">
        <f t="shared" si="2"/>
        <v>44277</v>
      </c>
      <c r="Y7" s="45">
        <f t="shared" si="2"/>
        <v>44278</v>
      </c>
      <c r="Z7" s="45">
        <f t="shared" si="2"/>
        <v>44279</v>
      </c>
      <c r="AA7" s="45">
        <f t="shared" si="2"/>
        <v>44280</v>
      </c>
      <c r="AB7" s="45">
        <f t="shared" si="2"/>
        <v>44281</v>
      </c>
      <c r="AC7" s="45">
        <f t="shared" si="2"/>
        <v>44282</v>
      </c>
      <c r="AD7" s="45">
        <f t="shared" si="2"/>
        <v>44283</v>
      </c>
      <c r="AE7" s="45">
        <f t="shared" si="2"/>
        <v>44284</v>
      </c>
      <c r="AF7" s="45">
        <f t="shared" si="2"/>
        <v>44285</v>
      </c>
      <c r="AG7" s="45">
        <f t="shared" si="2"/>
        <v>44286</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Fevrier!AM8-(COUNTIF(C8:AG8,$C$2))+2.5</f>
        <v>25</v>
      </c>
      <c r="AO8" s="72">
        <f>Fevrier!AO8+AI9-AJ9-AK10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Fevrier!AM11-(COUNTIF(C11:AG11,$C$2))+2.5</f>
        <v>6.5</v>
      </c>
      <c r="AO11" s="72">
        <f>Fevrier!AO11+AI12-AJ12-AK13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1</v>
      </c>
      <c r="AI14" s="34"/>
      <c r="AJ14" s="34"/>
      <c r="AK14" s="35"/>
      <c r="AM14" s="72">
        <f>Fevrier!AM14-(COUNTIF(C14:AG14,$C$2))+2.5</f>
        <v>7</v>
      </c>
      <c r="AO14" s="72">
        <f>Fevrier!AO14+AI15-AJ15-AK16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Fevrier!AM17-(COUNTIF(C17:AG17,$C$2))+2.5</f>
        <v>10.18</v>
      </c>
      <c r="AO17" s="72">
        <f>Fevrier!AO17+AI18-AJ18-AK19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Fevrier!AM20-(COUNTIF(C20:AG20,$C$2))+2.5</f>
        <v>6.5</v>
      </c>
      <c r="AO20" s="72">
        <f>Fevrier!AO20+AI21-AJ21-AK22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1</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1</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611" priority="51" operator="equal">
      <formula>0</formula>
    </cfRule>
  </conditionalFormatting>
  <conditionalFormatting sqref="B2:D2 F2:G2 J2:K2 N2:O2 R2:S2 V2:AG2 B3:AG9">
    <cfRule type="cellIs" dxfId="610" priority="46" operator="equal">
      <formula>$R$2</formula>
    </cfRule>
    <cfRule type="cellIs" dxfId="609" priority="47" operator="equal">
      <formula>$N$2</formula>
    </cfRule>
    <cfRule type="cellIs" dxfId="608" priority="48" operator="equal">
      <formula>$J$2</formula>
    </cfRule>
    <cfRule type="cellIs" dxfId="607" priority="49" operator="equal">
      <formula>$F$2</formula>
    </cfRule>
    <cfRule type="cellIs" dxfId="606" priority="50" operator="equal">
      <formula>$C$2</formula>
    </cfRule>
  </conditionalFormatting>
  <conditionalFormatting sqref="B10:AG10">
    <cfRule type="cellIs" dxfId="605" priority="41" operator="equal">
      <formula>$R$2</formula>
    </cfRule>
    <cfRule type="cellIs" dxfId="604" priority="42" operator="equal">
      <formula>$N$2</formula>
    </cfRule>
    <cfRule type="cellIs" dxfId="603" priority="43" operator="equal">
      <formula>$J$2</formula>
    </cfRule>
    <cfRule type="cellIs" dxfId="602" priority="44" operator="equal">
      <formula>$F$2</formula>
    </cfRule>
    <cfRule type="cellIs" dxfId="601" priority="45" operator="equal">
      <formula>$C$2</formula>
    </cfRule>
  </conditionalFormatting>
  <conditionalFormatting sqref="B17:AG18">
    <cfRule type="cellIs" dxfId="600" priority="16" operator="equal">
      <formula>$R$2</formula>
    </cfRule>
    <cfRule type="cellIs" dxfId="599" priority="17" operator="equal">
      <formula>$N$2</formula>
    </cfRule>
    <cfRule type="cellIs" dxfId="598" priority="18" operator="equal">
      <formula>$J$2</formula>
    </cfRule>
    <cfRule type="cellIs" dxfId="597" priority="19" operator="equal">
      <formula>$F$2</formula>
    </cfRule>
    <cfRule type="cellIs" dxfId="596" priority="20" operator="equal">
      <formula>$C$2</formula>
    </cfRule>
  </conditionalFormatting>
  <conditionalFormatting sqref="B16:AG16">
    <cfRule type="cellIs" dxfId="595" priority="21" operator="equal">
      <formula>$R$2</formula>
    </cfRule>
    <cfRule type="cellIs" dxfId="594" priority="22" operator="equal">
      <formula>$N$2</formula>
    </cfRule>
    <cfRule type="cellIs" dxfId="593" priority="23" operator="equal">
      <formula>$J$2</formula>
    </cfRule>
    <cfRule type="cellIs" dxfId="592" priority="24" operator="equal">
      <formula>$F$2</formula>
    </cfRule>
    <cfRule type="cellIs" dxfId="591" priority="25" operator="equal">
      <formula>$C$2</formula>
    </cfRule>
  </conditionalFormatting>
  <conditionalFormatting sqref="B14:AG15">
    <cfRule type="cellIs" dxfId="590" priority="26" operator="equal">
      <formula>$R$2</formula>
    </cfRule>
    <cfRule type="cellIs" dxfId="589" priority="27" operator="equal">
      <formula>$N$2</formula>
    </cfRule>
    <cfRule type="cellIs" dxfId="588" priority="28" operator="equal">
      <formula>$J$2</formula>
    </cfRule>
    <cfRule type="cellIs" dxfId="587" priority="29" operator="equal">
      <formula>$F$2</formula>
    </cfRule>
    <cfRule type="cellIs" dxfId="586" priority="30" operator="equal">
      <formula>$C$2</formula>
    </cfRule>
  </conditionalFormatting>
  <conditionalFormatting sqref="B13:AG13">
    <cfRule type="cellIs" dxfId="585" priority="31" operator="equal">
      <formula>$R$2</formula>
    </cfRule>
    <cfRule type="cellIs" dxfId="584" priority="32" operator="equal">
      <formula>$N$2</formula>
    </cfRule>
    <cfRule type="cellIs" dxfId="583" priority="33" operator="equal">
      <formula>$J$2</formula>
    </cfRule>
    <cfRule type="cellIs" dxfId="582" priority="34" operator="equal">
      <formula>$F$2</formula>
    </cfRule>
    <cfRule type="cellIs" dxfId="581" priority="35" operator="equal">
      <formula>$C$2</formula>
    </cfRule>
  </conditionalFormatting>
  <conditionalFormatting sqref="B11:AG12">
    <cfRule type="cellIs" dxfId="580" priority="36" operator="equal">
      <formula>$R$2</formula>
    </cfRule>
    <cfRule type="cellIs" dxfId="579" priority="37" operator="equal">
      <formula>$N$2</formula>
    </cfRule>
    <cfRule type="cellIs" dxfId="578" priority="38" operator="equal">
      <formula>$J$2</formula>
    </cfRule>
    <cfRule type="cellIs" dxfId="577" priority="39" operator="equal">
      <formula>$F$2</formula>
    </cfRule>
    <cfRule type="cellIs" dxfId="576" priority="40" operator="equal">
      <formula>$C$2</formula>
    </cfRule>
  </conditionalFormatting>
  <conditionalFormatting sqref="B19:AG19">
    <cfRule type="cellIs" dxfId="575" priority="11" operator="equal">
      <formula>$R$2</formula>
    </cfRule>
    <cfRule type="cellIs" dxfId="574" priority="12" operator="equal">
      <formula>$N$2</formula>
    </cfRule>
    <cfRule type="cellIs" dxfId="573" priority="13" operator="equal">
      <formula>$J$2</formula>
    </cfRule>
    <cfRule type="cellIs" dxfId="572" priority="14" operator="equal">
      <formula>$F$2</formula>
    </cfRule>
    <cfRule type="cellIs" dxfId="571" priority="15" operator="equal">
      <formula>$C$2</formula>
    </cfRule>
  </conditionalFormatting>
  <conditionalFormatting sqref="B20:AG21">
    <cfRule type="cellIs" dxfId="570" priority="6" operator="equal">
      <formula>$R$2</formula>
    </cfRule>
    <cfRule type="cellIs" dxfId="569" priority="7" operator="equal">
      <formula>$N$2</formula>
    </cfRule>
    <cfRule type="cellIs" dxfId="568" priority="8" operator="equal">
      <formula>$J$2</formula>
    </cfRule>
    <cfRule type="cellIs" dxfId="567" priority="9" operator="equal">
      <formula>$F$2</formula>
    </cfRule>
    <cfRule type="cellIs" dxfId="566" priority="10" operator="equal">
      <formula>$C$2</formula>
    </cfRule>
  </conditionalFormatting>
  <conditionalFormatting sqref="B22:AG22">
    <cfRule type="cellIs" dxfId="565" priority="1" operator="equal">
      <formula>$R$2</formula>
    </cfRule>
    <cfRule type="cellIs" dxfId="564" priority="2" operator="equal">
      <formula>$N$2</formula>
    </cfRule>
    <cfRule type="cellIs" dxfId="563" priority="3" operator="equal">
      <formula>$J$2</formula>
    </cfRule>
    <cfRule type="cellIs" dxfId="562" priority="4" operator="equal">
      <formula>$F$2</formula>
    </cfRule>
    <cfRule type="cellIs" dxfId="561"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4</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IFERROR(WEEKNUM(DATE($AI4,Avril,DAY(C7)),1)-1,"")</f>
        <v>13</v>
      </c>
      <c r="D5" s="9">
        <f t="shared" si="0"/>
        <v>13</v>
      </c>
      <c r="E5" s="9">
        <f t="shared" si="0"/>
        <v>13</v>
      </c>
      <c r="F5" s="9">
        <f t="shared" si="0"/>
        <v>14</v>
      </c>
      <c r="G5" s="9">
        <f t="shared" si="0"/>
        <v>14</v>
      </c>
      <c r="H5" s="9">
        <f t="shared" si="0"/>
        <v>14</v>
      </c>
      <c r="I5" s="9">
        <f t="shared" si="0"/>
        <v>14</v>
      </c>
      <c r="J5" s="9">
        <f t="shared" si="0"/>
        <v>14</v>
      </c>
      <c r="K5" s="9">
        <f t="shared" si="0"/>
        <v>14</v>
      </c>
      <c r="L5" s="9">
        <f t="shared" si="0"/>
        <v>14</v>
      </c>
      <c r="M5" s="9">
        <f t="shared" si="0"/>
        <v>15</v>
      </c>
      <c r="N5" s="9">
        <f t="shared" si="0"/>
        <v>15</v>
      </c>
      <c r="O5" s="9">
        <f t="shared" si="0"/>
        <v>15</v>
      </c>
      <c r="P5" s="9">
        <f t="shared" si="0"/>
        <v>15</v>
      </c>
      <c r="Q5" s="9">
        <f t="shared" si="0"/>
        <v>15</v>
      </c>
      <c r="R5" s="9">
        <f t="shared" si="0"/>
        <v>15</v>
      </c>
      <c r="S5" s="9">
        <f t="shared" si="0"/>
        <v>15</v>
      </c>
      <c r="T5" s="9">
        <f t="shared" si="0"/>
        <v>16</v>
      </c>
      <c r="U5" s="9">
        <f t="shared" si="0"/>
        <v>16</v>
      </c>
      <c r="V5" s="9">
        <f t="shared" si="0"/>
        <v>16</v>
      </c>
      <c r="W5" s="9">
        <f t="shared" si="0"/>
        <v>16</v>
      </c>
      <c r="X5" s="9">
        <f t="shared" si="0"/>
        <v>16</v>
      </c>
      <c r="Y5" s="9">
        <f t="shared" si="0"/>
        <v>16</v>
      </c>
      <c r="Z5" s="9">
        <f t="shared" si="0"/>
        <v>16</v>
      </c>
      <c r="AA5" s="9">
        <f t="shared" si="0"/>
        <v>17</v>
      </c>
      <c r="AB5" s="9">
        <f t="shared" si="0"/>
        <v>17</v>
      </c>
      <c r="AC5" s="9">
        <f t="shared" si="0"/>
        <v>17</v>
      </c>
      <c r="AD5" s="9">
        <f t="shared" si="0"/>
        <v>17</v>
      </c>
      <c r="AE5" s="9">
        <f t="shared" si="0"/>
        <v>17</v>
      </c>
      <c r="AF5" s="9">
        <f t="shared" si="0"/>
        <v>17</v>
      </c>
      <c r="AG5" s="9" t="str">
        <f t="shared" si="0"/>
        <v/>
      </c>
      <c r="AH5" s="3"/>
      <c r="AI5" s="3"/>
      <c r="AJ5" s="3"/>
      <c r="AK5" s="3"/>
    </row>
    <row r="6" spans="2:41"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
      </c>
      <c r="AH6" s="70" t="s">
        <v>13</v>
      </c>
      <c r="AI6" s="70" t="s">
        <v>14</v>
      </c>
      <c r="AJ6" s="70" t="s">
        <v>28</v>
      </c>
      <c r="AK6" s="70" t="s">
        <v>22</v>
      </c>
      <c r="AM6" s="74" t="s">
        <v>24</v>
      </c>
      <c r="AO6" s="74" t="s">
        <v>29</v>
      </c>
    </row>
    <row r="7" spans="2:41" s="2" customFormat="1" ht="17.45" customHeight="1" x14ac:dyDescent="0.25">
      <c r="B7" s="24" t="s">
        <v>6</v>
      </c>
      <c r="C7" s="45">
        <f>DATE(AI4,AI2,1)</f>
        <v>44287</v>
      </c>
      <c r="D7" s="45">
        <f>IFERROR(IF(C7&gt;=EOMONTH(C7,0),"",C7+1),"")</f>
        <v>44288</v>
      </c>
      <c r="E7" s="45">
        <f t="shared" ref="E7:AG7" si="2">IFERROR(IF(D7&gt;=EOMONTH(D7,0),"",D7+1),"")</f>
        <v>44289</v>
      </c>
      <c r="F7" s="45">
        <f t="shared" si="2"/>
        <v>44290</v>
      </c>
      <c r="G7" s="45">
        <f t="shared" si="2"/>
        <v>44291</v>
      </c>
      <c r="H7" s="45">
        <f t="shared" si="2"/>
        <v>44292</v>
      </c>
      <c r="I7" s="45">
        <f t="shared" si="2"/>
        <v>44293</v>
      </c>
      <c r="J7" s="45">
        <f t="shared" si="2"/>
        <v>44294</v>
      </c>
      <c r="K7" s="45">
        <f t="shared" si="2"/>
        <v>44295</v>
      </c>
      <c r="L7" s="45">
        <f t="shared" si="2"/>
        <v>44296</v>
      </c>
      <c r="M7" s="45">
        <f t="shared" si="2"/>
        <v>44297</v>
      </c>
      <c r="N7" s="45">
        <f t="shared" si="2"/>
        <v>44298</v>
      </c>
      <c r="O7" s="45">
        <f t="shared" si="2"/>
        <v>44299</v>
      </c>
      <c r="P7" s="45">
        <f t="shared" si="2"/>
        <v>44300</v>
      </c>
      <c r="Q7" s="45">
        <f t="shared" si="2"/>
        <v>44301</v>
      </c>
      <c r="R7" s="45">
        <f t="shared" si="2"/>
        <v>44302</v>
      </c>
      <c r="S7" s="45">
        <f t="shared" si="2"/>
        <v>44303</v>
      </c>
      <c r="T7" s="45">
        <f t="shared" si="2"/>
        <v>44304</v>
      </c>
      <c r="U7" s="45">
        <f t="shared" si="2"/>
        <v>44305</v>
      </c>
      <c r="V7" s="45">
        <f t="shared" si="2"/>
        <v>44306</v>
      </c>
      <c r="W7" s="45">
        <f t="shared" si="2"/>
        <v>44307</v>
      </c>
      <c r="X7" s="45">
        <f t="shared" si="2"/>
        <v>44308</v>
      </c>
      <c r="Y7" s="45">
        <f t="shared" si="2"/>
        <v>44309</v>
      </c>
      <c r="Z7" s="45">
        <f t="shared" si="2"/>
        <v>44310</v>
      </c>
      <c r="AA7" s="45">
        <f t="shared" si="2"/>
        <v>44311</v>
      </c>
      <c r="AB7" s="45">
        <f t="shared" si="2"/>
        <v>44312</v>
      </c>
      <c r="AC7" s="45">
        <f t="shared" si="2"/>
        <v>44313</v>
      </c>
      <c r="AD7" s="45">
        <f t="shared" si="2"/>
        <v>44314</v>
      </c>
      <c r="AE7" s="45">
        <f t="shared" si="2"/>
        <v>44315</v>
      </c>
      <c r="AF7" s="45">
        <f t="shared" si="2"/>
        <v>44316</v>
      </c>
      <c r="AG7" s="45" t="str">
        <f t="shared" si="2"/>
        <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Mars!AM8-(COUNTIF(C8:AG8,$C$2))+2.5</f>
        <v>27.5</v>
      </c>
      <c r="AO8" s="72">
        <f>Mars!AO8+AI9-AJ9-AK10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Mars!AM11-(COUNTIF(C11:AG11,$C$2))+2.5</f>
        <v>9</v>
      </c>
      <c r="AO11" s="72">
        <f>Mars!AO11+AI12-AJ12-AK13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Mars!AM14-(COUNTIF(C14:AG14,$C$2))+2.5</f>
        <v>9.5</v>
      </c>
      <c r="AO14" s="72">
        <f>Mars!AO14+AI15-AJ15-AK16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Mars!AM17-(COUNTIF(C17:AG17,$C$2))+2.5</f>
        <v>12.68</v>
      </c>
      <c r="AO17" s="72">
        <f>Mars!AO17+AI18-AJ18-AK19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Mars!AM20-(COUNTIF(C20:AG20,$C$2))+2.5</f>
        <v>9</v>
      </c>
      <c r="AO20" s="72">
        <f>Mars!AO20+AI21-AJ21-AK22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560" priority="51" operator="equal">
      <formula>0</formula>
    </cfRule>
  </conditionalFormatting>
  <conditionalFormatting sqref="B2:D2 F2:G2 J2:K2 N2:O2 R2:S2 V2:AG2 B3:AG9">
    <cfRule type="cellIs" dxfId="559" priority="46" operator="equal">
      <formula>$R$2</formula>
    </cfRule>
    <cfRule type="cellIs" dxfId="558" priority="47" operator="equal">
      <formula>$N$2</formula>
    </cfRule>
    <cfRule type="cellIs" dxfId="557" priority="48" operator="equal">
      <formula>$J$2</formula>
    </cfRule>
    <cfRule type="cellIs" dxfId="556" priority="49" operator="equal">
      <formula>$F$2</formula>
    </cfRule>
    <cfRule type="cellIs" dxfId="555" priority="50" operator="equal">
      <formula>$C$2</formula>
    </cfRule>
  </conditionalFormatting>
  <conditionalFormatting sqref="B10:AG10">
    <cfRule type="cellIs" dxfId="554" priority="41" operator="equal">
      <formula>$R$2</formula>
    </cfRule>
    <cfRule type="cellIs" dxfId="553" priority="42" operator="equal">
      <formula>$N$2</formula>
    </cfRule>
    <cfRule type="cellIs" dxfId="552" priority="43" operator="equal">
      <formula>$J$2</formula>
    </cfRule>
    <cfRule type="cellIs" dxfId="551" priority="44" operator="equal">
      <formula>$F$2</formula>
    </cfRule>
    <cfRule type="cellIs" dxfId="550" priority="45" operator="equal">
      <formula>$C$2</formula>
    </cfRule>
  </conditionalFormatting>
  <conditionalFormatting sqref="B17:AG18">
    <cfRule type="cellIs" dxfId="549" priority="16" operator="equal">
      <formula>$R$2</formula>
    </cfRule>
    <cfRule type="cellIs" dxfId="548" priority="17" operator="equal">
      <formula>$N$2</formula>
    </cfRule>
    <cfRule type="cellIs" dxfId="547" priority="18" operator="equal">
      <formula>$J$2</formula>
    </cfRule>
    <cfRule type="cellIs" dxfId="546" priority="19" operator="equal">
      <formula>$F$2</formula>
    </cfRule>
    <cfRule type="cellIs" dxfId="545" priority="20" operator="equal">
      <formula>$C$2</formula>
    </cfRule>
  </conditionalFormatting>
  <conditionalFormatting sqref="B16:AG16">
    <cfRule type="cellIs" dxfId="544" priority="21" operator="equal">
      <formula>$R$2</formula>
    </cfRule>
    <cfRule type="cellIs" dxfId="543" priority="22" operator="equal">
      <formula>$N$2</formula>
    </cfRule>
    <cfRule type="cellIs" dxfId="542" priority="23" operator="equal">
      <formula>$J$2</formula>
    </cfRule>
    <cfRule type="cellIs" dxfId="541" priority="24" operator="equal">
      <formula>$F$2</formula>
    </cfRule>
    <cfRule type="cellIs" dxfId="540" priority="25" operator="equal">
      <formula>$C$2</formula>
    </cfRule>
  </conditionalFormatting>
  <conditionalFormatting sqref="B14:AG15">
    <cfRule type="cellIs" dxfId="539" priority="26" operator="equal">
      <formula>$R$2</formula>
    </cfRule>
    <cfRule type="cellIs" dxfId="538" priority="27" operator="equal">
      <formula>$N$2</formula>
    </cfRule>
    <cfRule type="cellIs" dxfId="537" priority="28" operator="equal">
      <formula>$J$2</formula>
    </cfRule>
    <cfRule type="cellIs" dxfId="536" priority="29" operator="equal">
      <formula>$F$2</formula>
    </cfRule>
    <cfRule type="cellIs" dxfId="535" priority="30" operator="equal">
      <formula>$C$2</formula>
    </cfRule>
  </conditionalFormatting>
  <conditionalFormatting sqref="B13:AG13">
    <cfRule type="cellIs" dxfId="534" priority="31" operator="equal">
      <formula>$R$2</formula>
    </cfRule>
    <cfRule type="cellIs" dxfId="533" priority="32" operator="equal">
      <formula>$N$2</formula>
    </cfRule>
    <cfRule type="cellIs" dxfId="532" priority="33" operator="equal">
      <formula>$J$2</formula>
    </cfRule>
    <cfRule type="cellIs" dxfId="531" priority="34" operator="equal">
      <formula>$F$2</formula>
    </cfRule>
    <cfRule type="cellIs" dxfId="530" priority="35" operator="equal">
      <formula>$C$2</formula>
    </cfRule>
  </conditionalFormatting>
  <conditionalFormatting sqref="B11:AG12">
    <cfRule type="cellIs" dxfId="529" priority="36" operator="equal">
      <formula>$R$2</formula>
    </cfRule>
    <cfRule type="cellIs" dxfId="528" priority="37" operator="equal">
      <formula>$N$2</formula>
    </cfRule>
    <cfRule type="cellIs" dxfId="527" priority="38" operator="equal">
      <formula>$J$2</formula>
    </cfRule>
    <cfRule type="cellIs" dxfId="526" priority="39" operator="equal">
      <formula>$F$2</formula>
    </cfRule>
    <cfRule type="cellIs" dxfId="525" priority="40" operator="equal">
      <formula>$C$2</formula>
    </cfRule>
  </conditionalFormatting>
  <conditionalFormatting sqref="B19:AG19">
    <cfRule type="cellIs" dxfId="524" priority="11" operator="equal">
      <formula>$R$2</formula>
    </cfRule>
    <cfRule type="cellIs" dxfId="523" priority="12" operator="equal">
      <formula>$N$2</formula>
    </cfRule>
    <cfRule type="cellIs" dxfId="522" priority="13" operator="equal">
      <formula>$J$2</formula>
    </cfRule>
    <cfRule type="cellIs" dxfId="521" priority="14" operator="equal">
      <formula>$F$2</formula>
    </cfRule>
    <cfRule type="cellIs" dxfId="520" priority="15" operator="equal">
      <formula>$C$2</formula>
    </cfRule>
  </conditionalFormatting>
  <conditionalFormatting sqref="B20:AG21">
    <cfRule type="cellIs" dxfId="519" priority="6" operator="equal">
      <formula>$R$2</formula>
    </cfRule>
    <cfRule type="cellIs" dxfId="518" priority="7" operator="equal">
      <formula>$N$2</formula>
    </cfRule>
    <cfRule type="cellIs" dxfId="517" priority="8" operator="equal">
      <formula>$J$2</formula>
    </cfRule>
    <cfRule type="cellIs" dxfId="516" priority="9" operator="equal">
      <formula>$F$2</formula>
    </cfRule>
    <cfRule type="cellIs" dxfId="515" priority="10" operator="equal">
      <formula>$C$2</formula>
    </cfRule>
  </conditionalFormatting>
  <conditionalFormatting sqref="B22:AG22">
    <cfRule type="cellIs" dxfId="514" priority="1" operator="equal">
      <formula>$R$2</formula>
    </cfRule>
    <cfRule type="cellIs" dxfId="513" priority="2" operator="equal">
      <formula>$N$2</formula>
    </cfRule>
    <cfRule type="cellIs" dxfId="512" priority="3" operator="equal">
      <formula>$J$2</formula>
    </cfRule>
    <cfRule type="cellIs" dxfId="511" priority="4" operator="equal">
      <formula>$F$2</formula>
    </cfRule>
    <cfRule type="cellIs" dxfId="510"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5</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IFERROR(WEEKNUM(DATE($AI4,Mai,DAY(C7)),1)-1,"")</f>
        <v>17</v>
      </c>
      <c r="D5" s="9">
        <f t="shared" si="0"/>
        <v>18</v>
      </c>
      <c r="E5" s="9">
        <f t="shared" si="0"/>
        <v>18</v>
      </c>
      <c r="F5" s="9">
        <f t="shared" si="0"/>
        <v>18</v>
      </c>
      <c r="G5" s="9">
        <f t="shared" si="0"/>
        <v>18</v>
      </c>
      <c r="H5" s="9">
        <f t="shared" si="0"/>
        <v>18</v>
      </c>
      <c r="I5" s="9">
        <f t="shared" si="0"/>
        <v>18</v>
      </c>
      <c r="J5" s="9">
        <f t="shared" si="0"/>
        <v>18</v>
      </c>
      <c r="K5" s="9">
        <f t="shared" si="0"/>
        <v>19</v>
      </c>
      <c r="L5" s="9">
        <f t="shared" si="0"/>
        <v>19</v>
      </c>
      <c r="M5" s="9">
        <f t="shared" si="0"/>
        <v>19</v>
      </c>
      <c r="N5" s="9">
        <f t="shared" si="0"/>
        <v>19</v>
      </c>
      <c r="O5" s="9">
        <f t="shared" si="0"/>
        <v>19</v>
      </c>
      <c r="P5" s="9">
        <f t="shared" si="0"/>
        <v>19</v>
      </c>
      <c r="Q5" s="9">
        <f t="shared" si="0"/>
        <v>19</v>
      </c>
      <c r="R5" s="9">
        <f t="shared" si="0"/>
        <v>20</v>
      </c>
      <c r="S5" s="9">
        <f t="shared" si="0"/>
        <v>20</v>
      </c>
      <c r="T5" s="9">
        <f t="shared" si="0"/>
        <v>20</v>
      </c>
      <c r="U5" s="9">
        <f t="shared" si="0"/>
        <v>20</v>
      </c>
      <c r="V5" s="9">
        <f t="shared" si="0"/>
        <v>20</v>
      </c>
      <c r="W5" s="9">
        <f t="shared" si="0"/>
        <v>20</v>
      </c>
      <c r="X5" s="9">
        <f t="shared" si="0"/>
        <v>20</v>
      </c>
      <c r="Y5" s="9">
        <f t="shared" si="0"/>
        <v>21</v>
      </c>
      <c r="Z5" s="9">
        <f t="shared" si="0"/>
        <v>21</v>
      </c>
      <c r="AA5" s="9">
        <f t="shared" si="0"/>
        <v>21</v>
      </c>
      <c r="AB5" s="9">
        <f t="shared" si="0"/>
        <v>21</v>
      </c>
      <c r="AC5" s="9">
        <f t="shared" si="0"/>
        <v>21</v>
      </c>
      <c r="AD5" s="9">
        <f t="shared" si="0"/>
        <v>21</v>
      </c>
      <c r="AE5" s="9">
        <f t="shared" si="0"/>
        <v>21</v>
      </c>
      <c r="AF5" s="9">
        <f t="shared" si="0"/>
        <v>22</v>
      </c>
      <c r="AG5" s="9">
        <f t="shared" si="0"/>
        <v>22</v>
      </c>
      <c r="AH5" s="3"/>
      <c r="AI5" s="3"/>
      <c r="AJ5" s="3"/>
      <c r="AK5" s="3"/>
    </row>
    <row r="6" spans="2:41" s="2" customFormat="1" ht="17.45" customHeight="1" x14ac:dyDescent="0.25">
      <c r="B6" s="5"/>
      <c r="C6" s="6" t="str">
        <f>IFERROR(TEXT(WEEKDAY(C7),"jjj"),"")</f>
        <v>sam</v>
      </c>
      <c r="D6" s="6" t="str">
        <f t="shared" ref="D6:AG6" si="1">IFERROR(TEXT(WEEKDAY(D7),"jjj"),"")</f>
        <v>dim</v>
      </c>
      <c r="E6" s="6" t="str">
        <f t="shared" si="1"/>
        <v>lun</v>
      </c>
      <c r="F6" s="6" t="str">
        <f t="shared" si="1"/>
        <v>mar</v>
      </c>
      <c r="G6" s="6" t="str">
        <f t="shared" si="1"/>
        <v>mer</v>
      </c>
      <c r="H6" s="6" t="str">
        <f t="shared" si="1"/>
        <v>jeu</v>
      </c>
      <c r="I6" s="6" t="str">
        <f t="shared" si="1"/>
        <v>ven</v>
      </c>
      <c r="J6" s="6" t="str">
        <f t="shared" si="1"/>
        <v>sam</v>
      </c>
      <c r="K6" s="6" t="str">
        <f t="shared" si="1"/>
        <v>dim</v>
      </c>
      <c r="L6" s="6" t="str">
        <f t="shared" si="1"/>
        <v>lun</v>
      </c>
      <c r="M6" s="6" t="str">
        <f t="shared" si="1"/>
        <v>mar</v>
      </c>
      <c r="N6" s="6" t="str">
        <f t="shared" si="1"/>
        <v>mer</v>
      </c>
      <c r="O6" s="6" t="str">
        <f t="shared" si="1"/>
        <v>jeu</v>
      </c>
      <c r="P6" s="6" t="str">
        <f t="shared" si="1"/>
        <v>ven</v>
      </c>
      <c r="Q6" s="6" t="str">
        <f t="shared" si="1"/>
        <v>sam</v>
      </c>
      <c r="R6" s="6" t="str">
        <f t="shared" si="1"/>
        <v>dim</v>
      </c>
      <c r="S6" s="6" t="str">
        <f t="shared" si="1"/>
        <v>lun</v>
      </c>
      <c r="T6" s="6" t="str">
        <f t="shared" si="1"/>
        <v>mar</v>
      </c>
      <c r="U6" s="6" t="str">
        <f t="shared" si="1"/>
        <v>mer</v>
      </c>
      <c r="V6" s="6" t="str">
        <f t="shared" si="1"/>
        <v>jeu</v>
      </c>
      <c r="W6" s="6" t="str">
        <f t="shared" si="1"/>
        <v>ven</v>
      </c>
      <c r="X6" s="6" t="str">
        <f t="shared" si="1"/>
        <v>sam</v>
      </c>
      <c r="Y6" s="6" t="str">
        <f t="shared" si="1"/>
        <v>dim</v>
      </c>
      <c r="Z6" s="6" t="str">
        <f t="shared" si="1"/>
        <v>lun</v>
      </c>
      <c r="AA6" s="6" t="str">
        <f t="shared" si="1"/>
        <v>mar</v>
      </c>
      <c r="AB6" s="6" t="str">
        <f t="shared" si="1"/>
        <v>mer</v>
      </c>
      <c r="AC6" s="6" t="str">
        <f t="shared" si="1"/>
        <v>jeu</v>
      </c>
      <c r="AD6" s="6" t="str">
        <f t="shared" si="1"/>
        <v>ven</v>
      </c>
      <c r="AE6" s="6" t="str">
        <f t="shared" si="1"/>
        <v>sam</v>
      </c>
      <c r="AF6" s="6" t="str">
        <f t="shared" si="1"/>
        <v>dim</v>
      </c>
      <c r="AG6" s="6" t="str">
        <f t="shared" si="1"/>
        <v>lun</v>
      </c>
      <c r="AH6" s="70" t="s">
        <v>13</v>
      </c>
      <c r="AI6" s="70" t="s">
        <v>14</v>
      </c>
      <c r="AJ6" s="70" t="s">
        <v>28</v>
      </c>
      <c r="AK6" s="70" t="s">
        <v>22</v>
      </c>
      <c r="AM6" s="74" t="s">
        <v>24</v>
      </c>
      <c r="AO6" s="74" t="s">
        <v>29</v>
      </c>
    </row>
    <row r="7" spans="2:41" s="2" customFormat="1" ht="17.45" customHeight="1" x14ac:dyDescent="0.25">
      <c r="B7" s="24" t="s">
        <v>6</v>
      </c>
      <c r="C7" s="45">
        <f>DATE(AI4,AI2,1)</f>
        <v>44317</v>
      </c>
      <c r="D7" s="45">
        <f>IFERROR(IF(C7&gt;=EOMONTH(C7,0),"",C7+1),"")</f>
        <v>44318</v>
      </c>
      <c r="E7" s="45">
        <f t="shared" ref="E7:AG7" si="2">IFERROR(IF(D7&gt;=EOMONTH(D7,0),"",D7+1),"")</f>
        <v>44319</v>
      </c>
      <c r="F7" s="45">
        <f t="shared" si="2"/>
        <v>44320</v>
      </c>
      <c r="G7" s="45">
        <f t="shared" si="2"/>
        <v>44321</v>
      </c>
      <c r="H7" s="45">
        <f t="shared" si="2"/>
        <v>44322</v>
      </c>
      <c r="I7" s="45">
        <f t="shared" si="2"/>
        <v>44323</v>
      </c>
      <c r="J7" s="45">
        <f t="shared" si="2"/>
        <v>44324</v>
      </c>
      <c r="K7" s="45">
        <f t="shared" si="2"/>
        <v>44325</v>
      </c>
      <c r="L7" s="45">
        <f t="shared" si="2"/>
        <v>44326</v>
      </c>
      <c r="M7" s="45">
        <f t="shared" si="2"/>
        <v>44327</v>
      </c>
      <c r="N7" s="45">
        <f t="shared" si="2"/>
        <v>44328</v>
      </c>
      <c r="O7" s="45">
        <f t="shared" si="2"/>
        <v>44329</v>
      </c>
      <c r="P7" s="45">
        <f t="shared" si="2"/>
        <v>44330</v>
      </c>
      <c r="Q7" s="45">
        <f t="shared" si="2"/>
        <v>44331</v>
      </c>
      <c r="R7" s="45">
        <f t="shared" si="2"/>
        <v>44332</v>
      </c>
      <c r="S7" s="45">
        <f t="shared" si="2"/>
        <v>44333</v>
      </c>
      <c r="T7" s="45">
        <f t="shared" si="2"/>
        <v>44334</v>
      </c>
      <c r="U7" s="45">
        <f t="shared" si="2"/>
        <v>44335</v>
      </c>
      <c r="V7" s="45">
        <f t="shared" si="2"/>
        <v>44336</v>
      </c>
      <c r="W7" s="45">
        <f t="shared" si="2"/>
        <v>44337</v>
      </c>
      <c r="X7" s="45">
        <f t="shared" si="2"/>
        <v>44338</v>
      </c>
      <c r="Y7" s="45">
        <f t="shared" si="2"/>
        <v>44339</v>
      </c>
      <c r="Z7" s="45">
        <f t="shared" si="2"/>
        <v>44340</v>
      </c>
      <c r="AA7" s="45">
        <f t="shared" si="2"/>
        <v>44341</v>
      </c>
      <c r="AB7" s="45">
        <f t="shared" si="2"/>
        <v>44342</v>
      </c>
      <c r="AC7" s="45">
        <f t="shared" si="2"/>
        <v>44343</v>
      </c>
      <c r="AD7" s="45">
        <f t="shared" si="2"/>
        <v>44344</v>
      </c>
      <c r="AE7" s="45">
        <f t="shared" si="2"/>
        <v>44345</v>
      </c>
      <c r="AF7" s="45">
        <f t="shared" si="2"/>
        <v>44346</v>
      </c>
      <c r="AG7" s="45">
        <f t="shared" si="2"/>
        <v>44347</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Avril!AM8-(COUNTIF(C8:AG8,$C$2))+2.5</f>
        <v>30</v>
      </c>
      <c r="AO8" s="72">
        <f>Avril!AO8+AI9-AJ9-AK10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Avril!AM11-(COUNTIF(C11:AG11,$C$2))+2.5</f>
        <v>11.5</v>
      </c>
      <c r="AO11" s="72">
        <f>Avril!AO11+AI12-AJ12-AK13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Avril!AM14-(COUNTIF(C14:AG14,$C$2))+2.5</f>
        <v>12</v>
      </c>
      <c r="AO14" s="72">
        <f>Avril!AO14+AI15-AJ15-AK16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Avril!AM17-(COUNTIF(C17:AG17,$C$2))+2.5</f>
        <v>15.18</v>
      </c>
      <c r="AO17" s="72">
        <f>Avril!AO17+AI18-AJ18-AK19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Avril!AM20-(COUNTIF(C20:AG20,$C$2))+2.5</f>
        <v>11.5</v>
      </c>
      <c r="AO20" s="72">
        <f>Avril!AO20+AI21-AJ21-AK22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509" priority="51" operator="equal">
      <formula>0</formula>
    </cfRule>
  </conditionalFormatting>
  <conditionalFormatting sqref="B2:D2 F2:G2 J2:K2 N2:O2 R2:S2 V2:AG2 B3:AG9">
    <cfRule type="cellIs" dxfId="508" priority="46" operator="equal">
      <formula>$R$2</formula>
    </cfRule>
    <cfRule type="cellIs" dxfId="507" priority="47" operator="equal">
      <formula>$N$2</formula>
    </cfRule>
    <cfRule type="cellIs" dxfId="506" priority="48" operator="equal">
      <formula>$J$2</formula>
    </cfRule>
    <cfRule type="cellIs" dxfId="505" priority="49" operator="equal">
      <formula>$F$2</formula>
    </cfRule>
    <cfRule type="cellIs" dxfId="504" priority="50" operator="equal">
      <formula>$C$2</formula>
    </cfRule>
  </conditionalFormatting>
  <conditionalFormatting sqref="B10:AG10">
    <cfRule type="cellIs" dxfId="503" priority="41" operator="equal">
      <formula>$R$2</formula>
    </cfRule>
    <cfRule type="cellIs" dxfId="502" priority="42" operator="equal">
      <formula>$N$2</formula>
    </cfRule>
    <cfRule type="cellIs" dxfId="501" priority="43" operator="equal">
      <formula>$J$2</formula>
    </cfRule>
    <cfRule type="cellIs" dxfId="500" priority="44" operator="equal">
      <formula>$F$2</formula>
    </cfRule>
    <cfRule type="cellIs" dxfId="499" priority="45" operator="equal">
      <formula>$C$2</formula>
    </cfRule>
  </conditionalFormatting>
  <conditionalFormatting sqref="B17:AG18">
    <cfRule type="cellIs" dxfId="498" priority="16" operator="equal">
      <formula>$R$2</formula>
    </cfRule>
    <cfRule type="cellIs" dxfId="497" priority="17" operator="equal">
      <formula>$N$2</formula>
    </cfRule>
    <cfRule type="cellIs" dxfId="496" priority="18" operator="equal">
      <formula>$J$2</formula>
    </cfRule>
    <cfRule type="cellIs" dxfId="495" priority="19" operator="equal">
      <formula>$F$2</formula>
    </cfRule>
    <cfRule type="cellIs" dxfId="494" priority="20" operator="equal">
      <formula>$C$2</formula>
    </cfRule>
  </conditionalFormatting>
  <conditionalFormatting sqref="B16:AG16">
    <cfRule type="cellIs" dxfId="493" priority="21" operator="equal">
      <formula>$R$2</formula>
    </cfRule>
    <cfRule type="cellIs" dxfId="492" priority="22" operator="equal">
      <formula>$N$2</formula>
    </cfRule>
    <cfRule type="cellIs" dxfId="491" priority="23" operator="equal">
      <formula>$J$2</formula>
    </cfRule>
    <cfRule type="cellIs" dxfId="490" priority="24" operator="equal">
      <formula>$F$2</formula>
    </cfRule>
    <cfRule type="cellIs" dxfId="489" priority="25" operator="equal">
      <formula>$C$2</formula>
    </cfRule>
  </conditionalFormatting>
  <conditionalFormatting sqref="B14:AG15">
    <cfRule type="cellIs" dxfId="488" priority="26" operator="equal">
      <formula>$R$2</formula>
    </cfRule>
    <cfRule type="cellIs" dxfId="487" priority="27" operator="equal">
      <formula>$N$2</formula>
    </cfRule>
    <cfRule type="cellIs" dxfId="486" priority="28" operator="equal">
      <formula>$J$2</formula>
    </cfRule>
    <cfRule type="cellIs" dxfId="485" priority="29" operator="equal">
      <formula>$F$2</formula>
    </cfRule>
    <cfRule type="cellIs" dxfId="484" priority="30" operator="equal">
      <formula>$C$2</formula>
    </cfRule>
  </conditionalFormatting>
  <conditionalFormatting sqref="B13:AG13">
    <cfRule type="cellIs" dxfId="483" priority="31" operator="equal">
      <formula>$R$2</formula>
    </cfRule>
    <cfRule type="cellIs" dxfId="482" priority="32" operator="equal">
      <formula>$N$2</formula>
    </cfRule>
    <cfRule type="cellIs" dxfId="481" priority="33" operator="equal">
      <formula>$J$2</formula>
    </cfRule>
    <cfRule type="cellIs" dxfId="480" priority="34" operator="equal">
      <formula>$F$2</formula>
    </cfRule>
    <cfRule type="cellIs" dxfId="479" priority="35" operator="equal">
      <formula>$C$2</formula>
    </cfRule>
  </conditionalFormatting>
  <conditionalFormatting sqref="B11:AG12">
    <cfRule type="cellIs" dxfId="478" priority="36" operator="equal">
      <formula>$R$2</formula>
    </cfRule>
    <cfRule type="cellIs" dxfId="477" priority="37" operator="equal">
      <formula>$N$2</formula>
    </cfRule>
    <cfRule type="cellIs" dxfId="476" priority="38" operator="equal">
      <formula>$J$2</formula>
    </cfRule>
    <cfRule type="cellIs" dxfId="475" priority="39" operator="equal">
      <formula>$F$2</formula>
    </cfRule>
    <cfRule type="cellIs" dxfId="474" priority="40" operator="equal">
      <formula>$C$2</formula>
    </cfRule>
  </conditionalFormatting>
  <conditionalFormatting sqref="B19:AG19">
    <cfRule type="cellIs" dxfId="473" priority="11" operator="equal">
      <formula>$R$2</formula>
    </cfRule>
    <cfRule type="cellIs" dxfId="472" priority="12" operator="equal">
      <formula>$N$2</formula>
    </cfRule>
    <cfRule type="cellIs" dxfId="471" priority="13" operator="equal">
      <formula>$J$2</formula>
    </cfRule>
    <cfRule type="cellIs" dxfId="470" priority="14" operator="equal">
      <formula>$F$2</formula>
    </cfRule>
    <cfRule type="cellIs" dxfId="469" priority="15" operator="equal">
      <formula>$C$2</formula>
    </cfRule>
  </conditionalFormatting>
  <conditionalFormatting sqref="B20:AG21">
    <cfRule type="cellIs" dxfId="468" priority="6" operator="equal">
      <formula>$R$2</formula>
    </cfRule>
    <cfRule type="cellIs" dxfId="467" priority="7" operator="equal">
      <formula>$N$2</formula>
    </cfRule>
    <cfRule type="cellIs" dxfId="466" priority="8" operator="equal">
      <formula>$J$2</formula>
    </cfRule>
    <cfRule type="cellIs" dxfId="465" priority="9" operator="equal">
      <formula>$F$2</formula>
    </cfRule>
    <cfRule type="cellIs" dxfId="464" priority="10" operator="equal">
      <formula>$C$2</formula>
    </cfRule>
  </conditionalFormatting>
  <conditionalFormatting sqref="B22:AG22">
    <cfRule type="cellIs" dxfId="463" priority="1" operator="equal">
      <formula>$R$2</formula>
    </cfRule>
    <cfRule type="cellIs" dxfId="462" priority="2" operator="equal">
      <formula>$N$2</formula>
    </cfRule>
    <cfRule type="cellIs" dxfId="461" priority="3" operator="equal">
      <formula>$J$2</formula>
    </cfRule>
    <cfRule type="cellIs" dxfId="460" priority="4" operator="equal">
      <formula>$F$2</formula>
    </cfRule>
    <cfRule type="cellIs" dxfId="459"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6</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IFERROR(WEEKNUM(DATE($AI4,Juin,DAY(C7)),1)-1,"")</f>
        <v>22</v>
      </c>
      <c r="D5" s="9">
        <f t="shared" si="0"/>
        <v>22</v>
      </c>
      <c r="E5" s="9">
        <f t="shared" si="0"/>
        <v>22</v>
      </c>
      <c r="F5" s="9">
        <f t="shared" si="0"/>
        <v>22</v>
      </c>
      <c r="G5" s="9">
        <f t="shared" si="0"/>
        <v>22</v>
      </c>
      <c r="H5" s="9">
        <f t="shared" si="0"/>
        <v>23</v>
      </c>
      <c r="I5" s="9">
        <f t="shared" si="0"/>
        <v>23</v>
      </c>
      <c r="J5" s="9">
        <f t="shared" si="0"/>
        <v>23</v>
      </c>
      <c r="K5" s="9">
        <f t="shared" si="0"/>
        <v>23</v>
      </c>
      <c r="L5" s="9">
        <f t="shared" si="0"/>
        <v>23</v>
      </c>
      <c r="M5" s="9">
        <f t="shared" si="0"/>
        <v>23</v>
      </c>
      <c r="N5" s="9">
        <f t="shared" si="0"/>
        <v>23</v>
      </c>
      <c r="O5" s="9">
        <f t="shared" si="0"/>
        <v>24</v>
      </c>
      <c r="P5" s="9">
        <f t="shared" si="0"/>
        <v>24</v>
      </c>
      <c r="Q5" s="9">
        <f t="shared" si="0"/>
        <v>24</v>
      </c>
      <c r="R5" s="9">
        <f t="shared" si="0"/>
        <v>24</v>
      </c>
      <c r="S5" s="9">
        <f t="shared" si="0"/>
        <v>24</v>
      </c>
      <c r="T5" s="9">
        <f t="shared" si="0"/>
        <v>24</v>
      </c>
      <c r="U5" s="9">
        <f t="shared" si="0"/>
        <v>24</v>
      </c>
      <c r="V5" s="9">
        <f t="shared" si="0"/>
        <v>25</v>
      </c>
      <c r="W5" s="9">
        <f t="shared" si="0"/>
        <v>25</v>
      </c>
      <c r="X5" s="9">
        <f t="shared" si="0"/>
        <v>25</v>
      </c>
      <c r="Y5" s="9">
        <f t="shared" si="0"/>
        <v>25</v>
      </c>
      <c r="Z5" s="9">
        <f t="shared" si="0"/>
        <v>25</v>
      </c>
      <c r="AA5" s="9">
        <f t="shared" si="0"/>
        <v>25</v>
      </c>
      <c r="AB5" s="9">
        <f t="shared" si="0"/>
        <v>25</v>
      </c>
      <c r="AC5" s="9">
        <f t="shared" si="0"/>
        <v>26</v>
      </c>
      <c r="AD5" s="9">
        <f t="shared" si="0"/>
        <v>26</v>
      </c>
      <c r="AE5" s="9">
        <f t="shared" si="0"/>
        <v>26</v>
      </c>
      <c r="AF5" s="9">
        <f t="shared" si="0"/>
        <v>26</v>
      </c>
      <c r="AG5" s="9" t="str">
        <f t="shared" si="0"/>
        <v/>
      </c>
      <c r="AH5" s="3"/>
      <c r="AI5" s="3"/>
      <c r="AJ5" s="3"/>
      <c r="AK5" s="3"/>
    </row>
    <row r="6" spans="2:41" s="2" customFormat="1" ht="17.45" customHeight="1" x14ac:dyDescent="0.25">
      <c r="B6" s="5"/>
      <c r="C6" s="6" t="str">
        <f>IFERROR(TEXT(WEEKDAY(C7),"jjj"),"")</f>
        <v>mar</v>
      </c>
      <c r="D6" s="6" t="str">
        <f t="shared" ref="D6:AG6" si="1">IFERROR(TEXT(WEEKDAY(D7),"jjj"),"")</f>
        <v>mer</v>
      </c>
      <c r="E6" s="6" t="str">
        <f t="shared" si="1"/>
        <v>jeu</v>
      </c>
      <c r="F6" s="6" t="str">
        <f t="shared" si="1"/>
        <v>ven</v>
      </c>
      <c r="G6" s="6" t="str">
        <f t="shared" si="1"/>
        <v>sam</v>
      </c>
      <c r="H6" s="6" t="str">
        <f t="shared" si="1"/>
        <v>dim</v>
      </c>
      <c r="I6" s="6" t="str">
        <f t="shared" si="1"/>
        <v>lun</v>
      </c>
      <c r="J6" s="6" t="str">
        <f t="shared" si="1"/>
        <v>mar</v>
      </c>
      <c r="K6" s="6" t="str">
        <f t="shared" si="1"/>
        <v>mer</v>
      </c>
      <c r="L6" s="6" t="str">
        <f t="shared" si="1"/>
        <v>jeu</v>
      </c>
      <c r="M6" s="6" t="str">
        <f t="shared" si="1"/>
        <v>ven</v>
      </c>
      <c r="N6" s="6" t="str">
        <f t="shared" si="1"/>
        <v>sam</v>
      </c>
      <c r="O6" s="6" t="str">
        <f t="shared" si="1"/>
        <v>dim</v>
      </c>
      <c r="P6" s="6" t="str">
        <f t="shared" si="1"/>
        <v>lun</v>
      </c>
      <c r="Q6" s="6" t="str">
        <f t="shared" si="1"/>
        <v>mar</v>
      </c>
      <c r="R6" s="6" t="str">
        <f t="shared" si="1"/>
        <v>mer</v>
      </c>
      <c r="S6" s="6" t="str">
        <f t="shared" si="1"/>
        <v>jeu</v>
      </c>
      <c r="T6" s="6" t="str">
        <f t="shared" si="1"/>
        <v>ven</v>
      </c>
      <c r="U6" s="6" t="str">
        <f t="shared" si="1"/>
        <v>sam</v>
      </c>
      <c r="V6" s="6" t="str">
        <f t="shared" si="1"/>
        <v>dim</v>
      </c>
      <c r="W6" s="6" t="str">
        <f t="shared" si="1"/>
        <v>lun</v>
      </c>
      <c r="X6" s="6" t="str">
        <f t="shared" si="1"/>
        <v>mar</v>
      </c>
      <c r="Y6" s="6" t="str">
        <f t="shared" si="1"/>
        <v>mer</v>
      </c>
      <c r="Z6" s="6" t="str">
        <f t="shared" si="1"/>
        <v>jeu</v>
      </c>
      <c r="AA6" s="6" t="str">
        <f t="shared" si="1"/>
        <v>ven</v>
      </c>
      <c r="AB6" s="6" t="str">
        <f t="shared" si="1"/>
        <v>sam</v>
      </c>
      <c r="AC6" s="6" t="str">
        <f t="shared" si="1"/>
        <v>dim</v>
      </c>
      <c r="AD6" s="6" t="str">
        <f t="shared" si="1"/>
        <v>lun</v>
      </c>
      <c r="AE6" s="6" t="str">
        <f t="shared" si="1"/>
        <v>mar</v>
      </c>
      <c r="AF6" s="6" t="str">
        <f t="shared" si="1"/>
        <v>mer</v>
      </c>
      <c r="AG6" s="6" t="str">
        <f t="shared" si="1"/>
        <v/>
      </c>
      <c r="AH6" s="70" t="s">
        <v>13</v>
      </c>
      <c r="AI6" s="70" t="s">
        <v>14</v>
      </c>
      <c r="AJ6" s="70" t="s">
        <v>28</v>
      </c>
      <c r="AK6" s="70" t="s">
        <v>22</v>
      </c>
      <c r="AM6" s="74" t="s">
        <v>24</v>
      </c>
      <c r="AO6" s="74" t="s">
        <v>29</v>
      </c>
    </row>
    <row r="7" spans="2:41" s="2" customFormat="1" ht="17.45" customHeight="1" x14ac:dyDescent="0.25">
      <c r="B7" s="24" t="s">
        <v>6</v>
      </c>
      <c r="C7" s="45">
        <f>DATE(AI4,AI2,1)</f>
        <v>44348</v>
      </c>
      <c r="D7" s="45">
        <f>IFERROR(IF(C7&gt;=EOMONTH(C7,0),"",C7+1),"")</f>
        <v>44349</v>
      </c>
      <c r="E7" s="45">
        <f t="shared" ref="E7:AG7" si="2">IFERROR(IF(D7&gt;=EOMONTH(D7,0),"",D7+1),"")</f>
        <v>44350</v>
      </c>
      <c r="F7" s="45">
        <f t="shared" si="2"/>
        <v>44351</v>
      </c>
      <c r="G7" s="45">
        <f t="shared" si="2"/>
        <v>44352</v>
      </c>
      <c r="H7" s="45">
        <f t="shared" si="2"/>
        <v>44353</v>
      </c>
      <c r="I7" s="45">
        <f t="shared" si="2"/>
        <v>44354</v>
      </c>
      <c r="J7" s="45">
        <f t="shared" si="2"/>
        <v>44355</v>
      </c>
      <c r="K7" s="45">
        <f t="shared" si="2"/>
        <v>44356</v>
      </c>
      <c r="L7" s="45">
        <f t="shared" si="2"/>
        <v>44357</v>
      </c>
      <c r="M7" s="45">
        <f t="shared" si="2"/>
        <v>44358</v>
      </c>
      <c r="N7" s="45">
        <f t="shared" si="2"/>
        <v>44359</v>
      </c>
      <c r="O7" s="45">
        <f t="shared" si="2"/>
        <v>44360</v>
      </c>
      <c r="P7" s="45">
        <f t="shared" si="2"/>
        <v>44361</v>
      </c>
      <c r="Q7" s="45">
        <f t="shared" si="2"/>
        <v>44362</v>
      </c>
      <c r="R7" s="45">
        <f t="shared" si="2"/>
        <v>44363</v>
      </c>
      <c r="S7" s="45">
        <f t="shared" si="2"/>
        <v>44364</v>
      </c>
      <c r="T7" s="45">
        <f t="shared" si="2"/>
        <v>44365</v>
      </c>
      <c r="U7" s="45">
        <f t="shared" si="2"/>
        <v>44366</v>
      </c>
      <c r="V7" s="45">
        <f t="shared" si="2"/>
        <v>44367</v>
      </c>
      <c r="W7" s="45">
        <f t="shared" si="2"/>
        <v>44368</v>
      </c>
      <c r="X7" s="45">
        <f t="shared" si="2"/>
        <v>44369</v>
      </c>
      <c r="Y7" s="45">
        <f t="shared" si="2"/>
        <v>44370</v>
      </c>
      <c r="Z7" s="45">
        <f t="shared" si="2"/>
        <v>44371</v>
      </c>
      <c r="AA7" s="45">
        <f t="shared" si="2"/>
        <v>44372</v>
      </c>
      <c r="AB7" s="45">
        <f t="shared" si="2"/>
        <v>44373</v>
      </c>
      <c r="AC7" s="45">
        <f t="shared" si="2"/>
        <v>44374</v>
      </c>
      <c r="AD7" s="45">
        <f t="shared" si="2"/>
        <v>44375</v>
      </c>
      <c r="AE7" s="45">
        <f t="shared" si="2"/>
        <v>44376</v>
      </c>
      <c r="AF7" s="45">
        <f t="shared" si="2"/>
        <v>44377</v>
      </c>
      <c r="AG7" s="45" t="str">
        <f t="shared" si="2"/>
        <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Mai!AM8-(COUNTIF(C8:AG8,$C$2))+2.5</f>
        <v>32.5</v>
      </c>
      <c r="AO8" s="72">
        <f>Mai!AO8+AI9-AJ9-AK10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Mai!AM11-(COUNTIF(C11:AG11,$C$2))+2.5</f>
        <v>14</v>
      </c>
      <c r="AO11" s="72">
        <f>Mai!AO11+AI12-AJ12-AK13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Mai!AM14-(COUNTIF(C14:AG14,$C$2))+2.5</f>
        <v>14.5</v>
      </c>
      <c r="AO14" s="72">
        <f>Mai!AO14+AI15-AJ15-AK16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Mai!AM17-(COUNTIF(C17:AG17,$C$2))+2.5</f>
        <v>17.68</v>
      </c>
      <c r="AO17" s="72">
        <f>Mai!AO17+AI18-AJ18-AK19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Mai!AM20-(COUNTIF(C20:AG20,$C$2))+2.5</f>
        <v>14</v>
      </c>
      <c r="AO20" s="72">
        <f>Mai!AO20+AI21-AJ21-AK22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458" priority="51" operator="equal">
      <formula>0</formula>
    </cfRule>
  </conditionalFormatting>
  <conditionalFormatting sqref="B2:D2 F2:G2 J2:K2 N2:O2 R2:S2 V2:AG2 B3:AG9">
    <cfRule type="cellIs" dxfId="457" priority="46" operator="equal">
      <formula>$R$2</formula>
    </cfRule>
    <cfRule type="cellIs" dxfId="456" priority="47" operator="equal">
      <formula>$N$2</formula>
    </cfRule>
    <cfRule type="cellIs" dxfId="455" priority="48" operator="equal">
      <formula>$J$2</formula>
    </cfRule>
    <cfRule type="cellIs" dxfId="454" priority="49" operator="equal">
      <formula>$F$2</formula>
    </cfRule>
    <cfRule type="cellIs" dxfId="453" priority="50" operator="equal">
      <formula>$C$2</formula>
    </cfRule>
  </conditionalFormatting>
  <conditionalFormatting sqref="B10:AG10">
    <cfRule type="cellIs" dxfId="452" priority="41" operator="equal">
      <formula>$R$2</formula>
    </cfRule>
    <cfRule type="cellIs" dxfId="451" priority="42" operator="equal">
      <formula>$N$2</formula>
    </cfRule>
    <cfRule type="cellIs" dxfId="450" priority="43" operator="equal">
      <formula>$J$2</formula>
    </cfRule>
    <cfRule type="cellIs" dxfId="449" priority="44" operator="equal">
      <formula>$F$2</formula>
    </cfRule>
    <cfRule type="cellIs" dxfId="448" priority="45" operator="equal">
      <formula>$C$2</formula>
    </cfRule>
  </conditionalFormatting>
  <conditionalFormatting sqref="B17:AG18">
    <cfRule type="cellIs" dxfId="447" priority="16" operator="equal">
      <formula>$R$2</formula>
    </cfRule>
    <cfRule type="cellIs" dxfId="446" priority="17" operator="equal">
      <formula>$N$2</formula>
    </cfRule>
    <cfRule type="cellIs" dxfId="445" priority="18" operator="equal">
      <formula>$J$2</formula>
    </cfRule>
    <cfRule type="cellIs" dxfId="444" priority="19" operator="equal">
      <formula>$F$2</formula>
    </cfRule>
    <cfRule type="cellIs" dxfId="443" priority="20" operator="equal">
      <formula>$C$2</formula>
    </cfRule>
  </conditionalFormatting>
  <conditionalFormatting sqref="B16:AG16">
    <cfRule type="cellIs" dxfId="442" priority="21" operator="equal">
      <formula>$R$2</formula>
    </cfRule>
    <cfRule type="cellIs" dxfId="441" priority="22" operator="equal">
      <formula>$N$2</formula>
    </cfRule>
    <cfRule type="cellIs" dxfId="440" priority="23" operator="equal">
      <formula>$J$2</formula>
    </cfRule>
    <cfRule type="cellIs" dxfId="439" priority="24" operator="equal">
      <formula>$F$2</formula>
    </cfRule>
    <cfRule type="cellIs" dxfId="438" priority="25" operator="equal">
      <formula>$C$2</formula>
    </cfRule>
  </conditionalFormatting>
  <conditionalFormatting sqref="B14:AG15">
    <cfRule type="cellIs" dxfId="437" priority="26" operator="equal">
      <formula>$R$2</formula>
    </cfRule>
    <cfRule type="cellIs" dxfId="436" priority="27" operator="equal">
      <formula>$N$2</formula>
    </cfRule>
    <cfRule type="cellIs" dxfId="435" priority="28" operator="equal">
      <formula>$J$2</formula>
    </cfRule>
    <cfRule type="cellIs" dxfId="434" priority="29" operator="equal">
      <formula>$F$2</formula>
    </cfRule>
    <cfRule type="cellIs" dxfId="433" priority="30" operator="equal">
      <formula>$C$2</formula>
    </cfRule>
  </conditionalFormatting>
  <conditionalFormatting sqref="B13:AG13">
    <cfRule type="cellIs" dxfId="432" priority="31" operator="equal">
      <formula>$R$2</formula>
    </cfRule>
    <cfRule type="cellIs" dxfId="431" priority="32" operator="equal">
      <formula>$N$2</formula>
    </cfRule>
    <cfRule type="cellIs" dxfId="430" priority="33" operator="equal">
      <formula>$J$2</formula>
    </cfRule>
    <cfRule type="cellIs" dxfId="429" priority="34" operator="equal">
      <formula>$F$2</formula>
    </cfRule>
    <cfRule type="cellIs" dxfId="428" priority="35" operator="equal">
      <formula>$C$2</formula>
    </cfRule>
  </conditionalFormatting>
  <conditionalFormatting sqref="B11:AG12">
    <cfRule type="cellIs" dxfId="427" priority="36" operator="equal">
      <formula>$R$2</formula>
    </cfRule>
    <cfRule type="cellIs" dxfId="426" priority="37" operator="equal">
      <formula>$N$2</formula>
    </cfRule>
    <cfRule type="cellIs" dxfId="425" priority="38" operator="equal">
      <formula>$J$2</formula>
    </cfRule>
    <cfRule type="cellIs" dxfId="424" priority="39" operator="equal">
      <formula>$F$2</formula>
    </cfRule>
    <cfRule type="cellIs" dxfId="423" priority="40" operator="equal">
      <formula>$C$2</formula>
    </cfRule>
  </conditionalFormatting>
  <conditionalFormatting sqref="B19:AG19">
    <cfRule type="cellIs" dxfId="422" priority="11" operator="equal">
      <formula>$R$2</formula>
    </cfRule>
    <cfRule type="cellIs" dxfId="421" priority="12" operator="equal">
      <formula>$N$2</formula>
    </cfRule>
    <cfRule type="cellIs" dxfId="420" priority="13" operator="equal">
      <formula>$J$2</formula>
    </cfRule>
    <cfRule type="cellIs" dxfId="419" priority="14" operator="equal">
      <formula>$F$2</formula>
    </cfRule>
    <cfRule type="cellIs" dxfId="418" priority="15" operator="equal">
      <formula>$C$2</formula>
    </cfRule>
  </conditionalFormatting>
  <conditionalFormatting sqref="B20:AG21">
    <cfRule type="cellIs" dxfId="417" priority="6" operator="equal">
      <formula>$R$2</formula>
    </cfRule>
    <cfRule type="cellIs" dxfId="416" priority="7" operator="equal">
      <formula>$N$2</formula>
    </cfRule>
    <cfRule type="cellIs" dxfId="415" priority="8" operator="equal">
      <formula>$J$2</formula>
    </cfRule>
    <cfRule type="cellIs" dxfId="414" priority="9" operator="equal">
      <formula>$F$2</formula>
    </cfRule>
    <cfRule type="cellIs" dxfId="413" priority="10" operator="equal">
      <formula>$C$2</formula>
    </cfRule>
  </conditionalFormatting>
  <conditionalFormatting sqref="B22:AG22">
    <cfRule type="cellIs" dxfId="412" priority="1" operator="equal">
      <formula>$R$2</formula>
    </cfRule>
    <cfRule type="cellIs" dxfId="411" priority="2" operator="equal">
      <formula>$N$2</formula>
    </cfRule>
    <cfRule type="cellIs" dxfId="410" priority="3" operator="equal">
      <formula>$J$2</formula>
    </cfRule>
    <cfRule type="cellIs" dxfId="409" priority="4" operator="equal">
      <formula>$F$2</formula>
    </cfRule>
    <cfRule type="cellIs" dxfId="408"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7</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IFERROR(WEEKNUM(DATE($AI4,Juillet,DAY(C7)),1)-1,"")</f>
        <v>26</v>
      </c>
      <c r="D5" s="9">
        <f t="shared" si="0"/>
        <v>26</v>
      </c>
      <c r="E5" s="9">
        <f t="shared" si="0"/>
        <v>26</v>
      </c>
      <c r="F5" s="9">
        <f t="shared" si="0"/>
        <v>27</v>
      </c>
      <c r="G5" s="9">
        <f t="shared" si="0"/>
        <v>27</v>
      </c>
      <c r="H5" s="9">
        <f t="shared" si="0"/>
        <v>27</v>
      </c>
      <c r="I5" s="9">
        <f t="shared" si="0"/>
        <v>27</v>
      </c>
      <c r="J5" s="9">
        <f t="shared" si="0"/>
        <v>27</v>
      </c>
      <c r="K5" s="9">
        <f t="shared" si="0"/>
        <v>27</v>
      </c>
      <c r="L5" s="9">
        <f t="shared" si="0"/>
        <v>27</v>
      </c>
      <c r="M5" s="9">
        <f t="shared" si="0"/>
        <v>28</v>
      </c>
      <c r="N5" s="9">
        <f t="shared" si="0"/>
        <v>28</v>
      </c>
      <c r="O5" s="9">
        <f t="shared" si="0"/>
        <v>28</v>
      </c>
      <c r="P5" s="9">
        <f t="shared" si="0"/>
        <v>28</v>
      </c>
      <c r="Q5" s="9">
        <f t="shared" si="0"/>
        <v>28</v>
      </c>
      <c r="R5" s="9">
        <f t="shared" si="0"/>
        <v>28</v>
      </c>
      <c r="S5" s="9">
        <f t="shared" si="0"/>
        <v>28</v>
      </c>
      <c r="T5" s="9">
        <f t="shared" si="0"/>
        <v>29</v>
      </c>
      <c r="U5" s="9">
        <f t="shared" si="0"/>
        <v>29</v>
      </c>
      <c r="V5" s="9">
        <f t="shared" si="0"/>
        <v>29</v>
      </c>
      <c r="W5" s="9">
        <f t="shared" si="0"/>
        <v>29</v>
      </c>
      <c r="X5" s="9">
        <f t="shared" si="0"/>
        <v>29</v>
      </c>
      <c r="Y5" s="9">
        <f t="shared" si="0"/>
        <v>29</v>
      </c>
      <c r="Z5" s="9">
        <f t="shared" si="0"/>
        <v>29</v>
      </c>
      <c r="AA5" s="9">
        <f t="shared" si="0"/>
        <v>30</v>
      </c>
      <c r="AB5" s="9">
        <f t="shared" si="0"/>
        <v>30</v>
      </c>
      <c r="AC5" s="9">
        <f t="shared" si="0"/>
        <v>30</v>
      </c>
      <c r="AD5" s="9">
        <f t="shared" si="0"/>
        <v>30</v>
      </c>
      <c r="AE5" s="9">
        <f t="shared" si="0"/>
        <v>30</v>
      </c>
      <c r="AF5" s="9">
        <f t="shared" si="0"/>
        <v>30</v>
      </c>
      <c r="AG5" s="9">
        <f t="shared" si="0"/>
        <v>30</v>
      </c>
      <c r="AH5" s="3"/>
      <c r="AI5" s="3"/>
      <c r="AJ5" s="3"/>
      <c r="AK5" s="3"/>
    </row>
    <row r="6" spans="2:41"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sam</v>
      </c>
      <c r="AH6" s="70" t="s">
        <v>13</v>
      </c>
      <c r="AI6" s="70" t="s">
        <v>14</v>
      </c>
      <c r="AJ6" s="70" t="s">
        <v>28</v>
      </c>
      <c r="AK6" s="70" t="s">
        <v>22</v>
      </c>
      <c r="AM6" s="74" t="s">
        <v>24</v>
      </c>
      <c r="AO6" s="74" t="s">
        <v>29</v>
      </c>
    </row>
    <row r="7" spans="2:41" s="2" customFormat="1" ht="17.45" customHeight="1" x14ac:dyDescent="0.25">
      <c r="B7" s="24" t="s">
        <v>6</v>
      </c>
      <c r="C7" s="45">
        <f>DATE(AI4,AI2,1)</f>
        <v>44378</v>
      </c>
      <c r="D7" s="45">
        <f>IFERROR(IF(C7&gt;=EOMONTH(C7,0),"",C7+1),"")</f>
        <v>44379</v>
      </c>
      <c r="E7" s="45">
        <f t="shared" ref="E7:AG7" si="2">IFERROR(IF(D7&gt;=EOMONTH(D7,0),"",D7+1),"")</f>
        <v>44380</v>
      </c>
      <c r="F7" s="45">
        <f t="shared" si="2"/>
        <v>44381</v>
      </c>
      <c r="G7" s="45">
        <f t="shared" si="2"/>
        <v>44382</v>
      </c>
      <c r="H7" s="45">
        <f t="shared" si="2"/>
        <v>44383</v>
      </c>
      <c r="I7" s="45">
        <f t="shared" si="2"/>
        <v>44384</v>
      </c>
      <c r="J7" s="45">
        <f t="shared" si="2"/>
        <v>44385</v>
      </c>
      <c r="K7" s="45">
        <f t="shared" si="2"/>
        <v>44386</v>
      </c>
      <c r="L7" s="45">
        <f t="shared" si="2"/>
        <v>44387</v>
      </c>
      <c r="M7" s="45">
        <f t="shared" si="2"/>
        <v>44388</v>
      </c>
      <c r="N7" s="45">
        <f t="shared" si="2"/>
        <v>44389</v>
      </c>
      <c r="O7" s="45">
        <f t="shared" si="2"/>
        <v>44390</v>
      </c>
      <c r="P7" s="45">
        <f t="shared" si="2"/>
        <v>44391</v>
      </c>
      <c r="Q7" s="45">
        <f t="shared" si="2"/>
        <v>44392</v>
      </c>
      <c r="R7" s="45">
        <f t="shared" si="2"/>
        <v>44393</v>
      </c>
      <c r="S7" s="45">
        <f t="shared" si="2"/>
        <v>44394</v>
      </c>
      <c r="T7" s="45">
        <f t="shared" si="2"/>
        <v>44395</v>
      </c>
      <c r="U7" s="45">
        <f t="shared" si="2"/>
        <v>44396</v>
      </c>
      <c r="V7" s="45">
        <f t="shared" si="2"/>
        <v>44397</v>
      </c>
      <c r="W7" s="45">
        <f t="shared" si="2"/>
        <v>44398</v>
      </c>
      <c r="X7" s="45">
        <f t="shared" si="2"/>
        <v>44399</v>
      </c>
      <c r="Y7" s="45">
        <f t="shared" si="2"/>
        <v>44400</v>
      </c>
      <c r="Z7" s="45">
        <f t="shared" si="2"/>
        <v>44401</v>
      </c>
      <c r="AA7" s="45">
        <f t="shared" si="2"/>
        <v>44402</v>
      </c>
      <c r="AB7" s="45">
        <f t="shared" si="2"/>
        <v>44403</v>
      </c>
      <c r="AC7" s="45">
        <f t="shared" si="2"/>
        <v>44404</v>
      </c>
      <c r="AD7" s="45">
        <f t="shared" si="2"/>
        <v>44405</v>
      </c>
      <c r="AE7" s="45">
        <f t="shared" si="2"/>
        <v>44406</v>
      </c>
      <c r="AF7" s="45">
        <f t="shared" si="2"/>
        <v>44407</v>
      </c>
      <c r="AG7" s="45">
        <f t="shared" si="2"/>
        <v>44408</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Juin!AM8-(COUNTIF(C8:AG8,$C$2))+2.5</f>
        <v>35</v>
      </c>
      <c r="AO8" s="72">
        <f>Juin!AO8+AI9-AJ9-AK10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Juin!AM11-(COUNTIF(C11:AG11,$C$2))+2.5</f>
        <v>16.5</v>
      </c>
      <c r="AO11" s="72">
        <f>Juin!AO11+AI12-AJ12-AK13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Juin!AM14-(COUNTIF(C14:AG14,$C$2))+2.5</f>
        <v>17</v>
      </c>
      <c r="AO14" s="72">
        <f>Juin!AO14+AI15-AJ15-AK16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Juin!AM17-(COUNTIF(C17:AG17,$C$2))+2.5</f>
        <v>20.18</v>
      </c>
      <c r="AO17" s="72">
        <f>Juin!AO17+AI18-AJ18-AK19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Juin!AM20-(COUNTIF(C20:AG20,$C$2))+2.5</f>
        <v>16.5</v>
      </c>
      <c r="AO20" s="72">
        <f>Juin!AO20+AI21-AJ21-AK22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407" priority="51" operator="equal">
      <formula>0</formula>
    </cfRule>
  </conditionalFormatting>
  <conditionalFormatting sqref="B2:D2 F2:G2 J2:K2 N2:O2 R2:S2 V2:AG2 B3:AG9">
    <cfRule type="cellIs" dxfId="406" priority="46" operator="equal">
      <formula>$R$2</formula>
    </cfRule>
    <cfRule type="cellIs" dxfId="405" priority="47" operator="equal">
      <formula>$N$2</formula>
    </cfRule>
    <cfRule type="cellIs" dxfId="404" priority="48" operator="equal">
      <formula>$J$2</formula>
    </cfRule>
    <cfRule type="cellIs" dxfId="403" priority="49" operator="equal">
      <formula>$F$2</formula>
    </cfRule>
    <cfRule type="cellIs" dxfId="402" priority="50" operator="equal">
      <formula>$C$2</formula>
    </cfRule>
  </conditionalFormatting>
  <conditionalFormatting sqref="B10:AG10">
    <cfRule type="cellIs" dxfId="401" priority="41" operator="equal">
      <formula>$R$2</formula>
    </cfRule>
    <cfRule type="cellIs" dxfId="400" priority="42" operator="equal">
      <formula>$N$2</formula>
    </cfRule>
    <cfRule type="cellIs" dxfId="399" priority="43" operator="equal">
      <formula>$J$2</formula>
    </cfRule>
    <cfRule type="cellIs" dxfId="398" priority="44" operator="equal">
      <formula>$F$2</formula>
    </cfRule>
    <cfRule type="cellIs" dxfId="397" priority="45" operator="equal">
      <formula>$C$2</formula>
    </cfRule>
  </conditionalFormatting>
  <conditionalFormatting sqref="B17:AG18">
    <cfRule type="cellIs" dxfId="396" priority="16" operator="equal">
      <formula>$R$2</formula>
    </cfRule>
    <cfRule type="cellIs" dxfId="395" priority="17" operator="equal">
      <formula>$N$2</formula>
    </cfRule>
    <cfRule type="cellIs" dxfId="394" priority="18" operator="equal">
      <formula>$J$2</formula>
    </cfRule>
    <cfRule type="cellIs" dxfId="393" priority="19" operator="equal">
      <formula>$F$2</formula>
    </cfRule>
    <cfRule type="cellIs" dxfId="392" priority="20" operator="equal">
      <formula>$C$2</formula>
    </cfRule>
  </conditionalFormatting>
  <conditionalFormatting sqref="B16:AG16">
    <cfRule type="cellIs" dxfId="391" priority="21" operator="equal">
      <formula>$R$2</formula>
    </cfRule>
    <cfRule type="cellIs" dxfId="390" priority="22" operator="equal">
      <formula>$N$2</formula>
    </cfRule>
    <cfRule type="cellIs" dxfId="389" priority="23" operator="equal">
      <formula>$J$2</formula>
    </cfRule>
    <cfRule type="cellIs" dxfId="388" priority="24" operator="equal">
      <formula>$F$2</formula>
    </cfRule>
    <cfRule type="cellIs" dxfId="387" priority="25" operator="equal">
      <formula>$C$2</formula>
    </cfRule>
  </conditionalFormatting>
  <conditionalFormatting sqref="B14:AG15">
    <cfRule type="cellIs" dxfId="386" priority="26" operator="equal">
      <formula>$R$2</formula>
    </cfRule>
    <cfRule type="cellIs" dxfId="385" priority="27" operator="equal">
      <formula>$N$2</formula>
    </cfRule>
    <cfRule type="cellIs" dxfId="384" priority="28" operator="equal">
      <formula>$J$2</formula>
    </cfRule>
    <cfRule type="cellIs" dxfId="383" priority="29" operator="equal">
      <formula>$F$2</formula>
    </cfRule>
    <cfRule type="cellIs" dxfId="382" priority="30" operator="equal">
      <formula>$C$2</formula>
    </cfRule>
  </conditionalFormatting>
  <conditionalFormatting sqref="B13:AG13">
    <cfRule type="cellIs" dxfId="381" priority="31" operator="equal">
      <formula>$R$2</formula>
    </cfRule>
    <cfRule type="cellIs" dxfId="380" priority="32" operator="equal">
      <formula>$N$2</formula>
    </cfRule>
    <cfRule type="cellIs" dxfId="379" priority="33" operator="equal">
      <formula>$J$2</formula>
    </cfRule>
    <cfRule type="cellIs" dxfId="378" priority="34" operator="equal">
      <formula>$F$2</formula>
    </cfRule>
    <cfRule type="cellIs" dxfId="377" priority="35" operator="equal">
      <formula>$C$2</formula>
    </cfRule>
  </conditionalFormatting>
  <conditionalFormatting sqref="B11:AG12">
    <cfRule type="cellIs" dxfId="376" priority="36" operator="equal">
      <formula>$R$2</formula>
    </cfRule>
    <cfRule type="cellIs" dxfId="375" priority="37" operator="equal">
      <formula>$N$2</formula>
    </cfRule>
    <cfRule type="cellIs" dxfId="374" priority="38" operator="equal">
      <formula>$J$2</formula>
    </cfRule>
    <cfRule type="cellIs" dxfId="373" priority="39" operator="equal">
      <formula>$F$2</formula>
    </cfRule>
    <cfRule type="cellIs" dxfId="372" priority="40" operator="equal">
      <formula>$C$2</formula>
    </cfRule>
  </conditionalFormatting>
  <conditionalFormatting sqref="B19:AG19">
    <cfRule type="cellIs" dxfId="371" priority="11" operator="equal">
      <formula>$R$2</formula>
    </cfRule>
    <cfRule type="cellIs" dxfId="370" priority="12" operator="equal">
      <formula>$N$2</formula>
    </cfRule>
    <cfRule type="cellIs" dxfId="369" priority="13" operator="equal">
      <formula>$J$2</formula>
    </cfRule>
    <cfRule type="cellIs" dxfId="368" priority="14" operator="equal">
      <formula>$F$2</formula>
    </cfRule>
    <cfRule type="cellIs" dxfId="367" priority="15" operator="equal">
      <formula>$C$2</formula>
    </cfRule>
  </conditionalFormatting>
  <conditionalFormatting sqref="B20:AG21">
    <cfRule type="cellIs" dxfId="366" priority="6" operator="equal">
      <formula>$R$2</formula>
    </cfRule>
    <cfRule type="cellIs" dxfId="365" priority="7" operator="equal">
      <formula>$N$2</formula>
    </cfRule>
    <cfRule type="cellIs" dxfId="364" priority="8" operator="equal">
      <formula>$J$2</formula>
    </cfRule>
    <cfRule type="cellIs" dxfId="363" priority="9" operator="equal">
      <formula>$F$2</formula>
    </cfRule>
    <cfRule type="cellIs" dxfId="362" priority="10" operator="equal">
      <formula>$C$2</formula>
    </cfRule>
  </conditionalFormatting>
  <conditionalFormatting sqref="B22:AG22">
    <cfRule type="cellIs" dxfId="361" priority="1" operator="equal">
      <formula>$R$2</formula>
    </cfRule>
    <cfRule type="cellIs" dxfId="360" priority="2" operator="equal">
      <formula>$N$2</formula>
    </cfRule>
    <cfRule type="cellIs" dxfId="359" priority="3" operator="equal">
      <formula>$J$2</formula>
    </cfRule>
    <cfRule type="cellIs" dxfId="358" priority="4" operator="equal">
      <formula>$F$2</formula>
    </cfRule>
    <cfRule type="cellIs" dxfId="357"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8</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IFERROR(WEEKNUM(DATE($AI4,Août,DAY(C7)),1)-1,"")</f>
        <v>31</v>
      </c>
      <c r="D5" s="9">
        <f t="shared" si="0"/>
        <v>31</v>
      </c>
      <c r="E5" s="9">
        <f t="shared" si="0"/>
        <v>31</v>
      </c>
      <c r="F5" s="9">
        <f t="shared" si="0"/>
        <v>31</v>
      </c>
      <c r="G5" s="9">
        <f t="shared" si="0"/>
        <v>31</v>
      </c>
      <c r="H5" s="9">
        <f t="shared" si="0"/>
        <v>31</v>
      </c>
      <c r="I5" s="9">
        <f t="shared" si="0"/>
        <v>31</v>
      </c>
      <c r="J5" s="9">
        <f t="shared" si="0"/>
        <v>32</v>
      </c>
      <c r="K5" s="9">
        <f t="shared" si="0"/>
        <v>32</v>
      </c>
      <c r="L5" s="9">
        <f t="shared" si="0"/>
        <v>32</v>
      </c>
      <c r="M5" s="9">
        <f t="shared" si="0"/>
        <v>32</v>
      </c>
      <c r="N5" s="9">
        <f t="shared" si="0"/>
        <v>32</v>
      </c>
      <c r="O5" s="9">
        <f t="shared" si="0"/>
        <v>32</v>
      </c>
      <c r="P5" s="9">
        <f t="shared" si="0"/>
        <v>32</v>
      </c>
      <c r="Q5" s="9">
        <f t="shared" si="0"/>
        <v>33</v>
      </c>
      <c r="R5" s="9">
        <f t="shared" si="0"/>
        <v>33</v>
      </c>
      <c r="S5" s="9">
        <f t="shared" si="0"/>
        <v>33</v>
      </c>
      <c r="T5" s="9">
        <f t="shared" si="0"/>
        <v>33</v>
      </c>
      <c r="U5" s="9">
        <f t="shared" si="0"/>
        <v>33</v>
      </c>
      <c r="V5" s="9">
        <f t="shared" si="0"/>
        <v>33</v>
      </c>
      <c r="W5" s="9">
        <f t="shared" si="0"/>
        <v>33</v>
      </c>
      <c r="X5" s="9">
        <f t="shared" si="0"/>
        <v>34</v>
      </c>
      <c r="Y5" s="9">
        <f t="shared" si="0"/>
        <v>34</v>
      </c>
      <c r="Z5" s="9">
        <f t="shared" si="0"/>
        <v>34</v>
      </c>
      <c r="AA5" s="9">
        <f t="shared" si="0"/>
        <v>34</v>
      </c>
      <c r="AB5" s="9">
        <f t="shared" si="0"/>
        <v>34</v>
      </c>
      <c r="AC5" s="9">
        <f t="shared" si="0"/>
        <v>34</v>
      </c>
      <c r="AD5" s="9">
        <f t="shared" si="0"/>
        <v>34</v>
      </c>
      <c r="AE5" s="9">
        <f t="shared" si="0"/>
        <v>35</v>
      </c>
      <c r="AF5" s="9">
        <f t="shared" si="0"/>
        <v>35</v>
      </c>
      <c r="AG5" s="9">
        <f t="shared" si="0"/>
        <v>35</v>
      </c>
      <c r="AH5" s="3"/>
      <c r="AI5" s="3"/>
      <c r="AJ5" s="3"/>
      <c r="AK5" s="3"/>
    </row>
    <row r="6" spans="2:41" s="2" customFormat="1" ht="17.45" customHeight="1" x14ac:dyDescent="0.25">
      <c r="B6" s="5"/>
      <c r="C6" s="6" t="str">
        <f>IFERROR(TEXT(WEEKDAY(C7),"jjj"),"")</f>
        <v>dim</v>
      </c>
      <c r="D6" s="6" t="str">
        <f t="shared" ref="D6:AG6" si="1">IFERROR(TEXT(WEEKDAY(D7),"jjj"),"")</f>
        <v>lun</v>
      </c>
      <c r="E6" s="6" t="str">
        <f t="shared" si="1"/>
        <v>mar</v>
      </c>
      <c r="F6" s="6" t="str">
        <f t="shared" si="1"/>
        <v>mer</v>
      </c>
      <c r="G6" s="6" t="str">
        <f t="shared" si="1"/>
        <v>jeu</v>
      </c>
      <c r="H6" s="6" t="str">
        <f t="shared" si="1"/>
        <v>ven</v>
      </c>
      <c r="I6" s="6" t="str">
        <f t="shared" si="1"/>
        <v>sam</v>
      </c>
      <c r="J6" s="6" t="str">
        <f t="shared" si="1"/>
        <v>dim</v>
      </c>
      <c r="K6" s="6" t="str">
        <f t="shared" si="1"/>
        <v>lun</v>
      </c>
      <c r="L6" s="6" t="str">
        <f t="shared" si="1"/>
        <v>mar</v>
      </c>
      <c r="M6" s="6" t="str">
        <f t="shared" si="1"/>
        <v>mer</v>
      </c>
      <c r="N6" s="6" t="str">
        <f t="shared" si="1"/>
        <v>jeu</v>
      </c>
      <c r="O6" s="6" t="str">
        <f t="shared" si="1"/>
        <v>ven</v>
      </c>
      <c r="P6" s="6" t="str">
        <f t="shared" si="1"/>
        <v>sam</v>
      </c>
      <c r="Q6" s="6" t="str">
        <f t="shared" si="1"/>
        <v>dim</v>
      </c>
      <c r="R6" s="6" t="str">
        <f t="shared" si="1"/>
        <v>lun</v>
      </c>
      <c r="S6" s="6" t="str">
        <f t="shared" si="1"/>
        <v>mar</v>
      </c>
      <c r="T6" s="6" t="str">
        <f t="shared" si="1"/>
        <v>mer</v>
      </c>
      <c r="U6" s="6" t="str">
        <f t="shared" si="1"/>
        <v>jeu</v>
      </c>
      <c r="V6" s="6" t="str">
        <f t="shared" si="1"/>
        <v>ven</v>
      </c>
      <c r="W6" s="6" t="str">
        <f t="shared" si="1"/>
        <v>sam</v>
      </c>
      <c r="X6" s="6" t="str">
        <f t="shared" si="1"/>
        <v>dim</v>
      </c>
      <c r="Y6" s="6" t="str">
        <f t="shared" si="1"/>
        <v>lun</v>
      </c>
      <c r="Z6" s="6" t="str">
        <f t="shared" si="1"/>
        <v>mar</v>
      </c>
      <c r="AA6" s="6" t="str">
        <f t="shared" si="1"/>
        <v>mer</v>
      </c>
      <c r="AB6" s="6" t="str">
        <f t="shared" si="1"/>
        <v>jeu</v>
      </c>
      <c r="AC6" s="6" t="str">
        <f t="shared" si="1"/>
        <v>ven</v>
      </c>
      <c r="AD6" s="6" t="str">
        <f t="shared" si="1"/>
        <v>sam</v>
      </c>
      <c r="AE6" s="6" t="str">
        <f t="shared" si="1"/>
        <v>dim</v>
      </c>
      <c r="AF6" s="6" t="str">
        <f t="shared" si="1"/>
        <v>lun</v>
      </c>
      <c r="AG6" s="6" t="str">
        <f t="shared" si="1"/>
        <v>mar</v>
      </c>
      <c r="AH6" s="70" t="s">
        <v>13</v>
      </c>
      <c r="AI6" s="70" t="s">
        <v>14</v>
      </c>
      <c r="AJ6" s="70" t="s">
        <v>28</v>
      </c>
      <c r="AK6" s="70" t="s">
        <v>22</v>
      </c>
      <c r="AM6" s="74" t="s">
        <v>24</v>
      </c>
      <c r="AO6" s="74" t="s">
        <v>29</v>
      </c>
    </row>
    <row r="7" spans="2:41" s="2" customFormat="1" ht="17.45" customHeight="1" x14ac:dyDescent="0.25">
      <c r="B7" s="24" t="s">
        <v>6</v>
      </c>
      <c r="C7" s="45">
        <f>DATE(AI4,AI2,1)</f>
        <v>44409</v>
      </c>
      <c r="D7" s="45">
        <f>IFERROR(IF(C7&gt;=EOMONTH(C7,0),"",C7+1),"")</f>
        <v>44410</v>
      </c>
      <c r="E7" s="45">
        <f t="shared" ref="E7:AG7" si="2">IFERROR(IF(D7&gt;=EOMONTH(D7,0),"",D7+1),"")</f>
        <v>44411</v>
      </c>
      <c r="F7" s="45">
        <f t="shared" si="2"/>
        <v>44412</v>
      </c>
      <c r="G7" s="45">
        <f t="shared" si="2"/>
        <v>44413</v>
      </c>
      <c r="H7" s="45">
        <f t="shared" si="2"/>
        <v>44414</v>
      </c>
      <c r="I7" s="45">
        <f t="shared" si="2"/>
        <v>44415</v>
      </c>
      <c r="J7" s="45">
        <f t="shared" si="2"/>
        <v>44416</v>
      </c>
      <c r="K7" s="45">
        <f t="shared" si="2"/>
        <v>44417</v>
      </c>
      <c r="L7" s="45">
        <f t="shared" si="2"/>
        <v>44418</v>
      </c>
      <c r="M7" s="45">
        <f t="shared" si="2"/>
        <v>44419</v>
      </c>
      <c r="N7" s="45">
        <f t="shared" si="2"/>
        <v>44420</v>
      </c>
      <c r="O7" s="45">
        <f t="shared" si="2"/>
        <v>44421</v>
      </c>
      <c r="P7" s="45">
        <f t="shared" si="2"/>
        <v>44422</v>
      </c>
      <c r="Q7" s="45">
        <f t="shared" si="2"/>
        <v>44423</v>
      </c>
      <c r="R7" s="45">
        <f t="shared" si="2"/>
        <v>44424</v>
      </c>
      <c r="S7" s="45">
        <f t="shared" si="2"/>
        <v>44425</v>
      </c>
      <c r="T7" s="45">
        <f t="shared" si="2"/>
        <v>44426</v>
      </c>
      <c r="U7" s="45">
        <f t="shared" si="2"/>
        <v>44427</v>
      </c>
      <c r="V7" s="45">
        <f t="shared" si="2"/>
        <v>44428</v>
      </c>
      <c r="W7" s="45">
        <f t="shared" si="2"/>
        <v>44429</v>
      </c>
      <c r="X7" s="45">
        <f t="shared" si="2"/>
        <v>44430</v>
      </c>
      <c r="Y7" s="45">
        <f t="shared" si="2"/>
        <v>44431</v>
      </c>
      <c r="Z7" s="45">
        <f t="shared" si="2"/>
        <v>44432</v>
      </c>
      <c r="AA7" s="45">
        <f t="shared" si="2"/>
        <v>44433</v>
      </c>
      <c r="AB7" s="45">
        <f t="shared" si="2"/>
        <v>44434</v>
      </c>
      <c r="AC7" s="45">
        <f t="shared" si="2"/>
        <v>44435</v>
      </c>
      <c r="AD7" s="45">
        <f t="shared" si="2"/>
        <v>44436</v>
      </c>
      <c r="AE7" s="45">
        <f t="shared" si="2"/>
        <v>44437</v>
      </c>
      <c r="AF7" s="45">
        <f t="shared" si="2"/>
        <v>44438</v>
      </c>
      <c r="AG7" s="45">
        <f t="shared" si="2"/>
        <v>44439</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Juillet!AM8-(COUNTIF(C8:AG8,$C$2))+2.5</f>
        <v>37.5</v>
      </c>
      <c r="AO8" s="72">
        <f>Juillet!AO8+AI9-AJ9-AK10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Juillet!AM11-(COUNTIF(C11:AG11,$C$2))+2.5</f>
        <v>19</v>
      </c>
      <c r="AO11" s="72">
        <f>Juillet!AO11+AI12-AJ12-AK13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Juillet!AM14-(COUNTIF(C14:AG14,$C$2))+2.5</f>
        <v>19.5</v>
      </c>
      <c r="AO14" s="72">
        <f>Juillet!AO14+AI15-AJ15-AK16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Juillet!AM17-(COUNTIF(C17:AG17,$C$2))+2.5</f>
        <v>22.68</v>
      </c>
      <c r="AO17" s="72">
        <f>Juillet!AO17+AI18-AJ18-AK19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Juillet!AM20-(COUNTIF(C20:AG20,$C$2))+2.5</f>
        <v>19</v>
      </c>
      <c r="AO20" s="72">
        <f>Juillet!AO20+AI21-AJ21-AK22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356" priority="51" operator="equal">
      <formula>0</formula>
    </cfRule>
  </conditionalFormatting>
  <conditionalFormatting sqref="B2:D2 F2:G2 J2:K2 N2:O2 R2:S2 V2:AG2 B3:AG9">
    <cfRule type="cellIs" dxfId="355" priority="46" operator="equal">
      <formula>$R$2</formula>
    </cfRule>
    <cfRule type="cellIs" dxfId="354" priority="47" operator="equal">
      <formula>$N$2</formula>
    </cfRule>
    <cfRule type="cellIs" dxfId="353" priority="48" operator="equal">
      <formula>$J$2</formula>
    </cfRule>
    <cfRule type="cellIs" dxfId="352" priority="49" operator="equal">
      <formula>$F$2</formula>
    </cfRule>
    <cfRule type="cellIs" dxfId="351" priority="50" operator="equal">
      <formula>$C$2</formula>
    </cfRule>
  </conditionalFormatting>
  <conditionalFormatting sqref="B10:AG10">
    <cfRule type="cellIs" dxfId="350" priority="41" operator="equal">
      <formula>$R$2</formula>
    </cfRule>
    <cfRule type="cellIs" dxfId="349" priority="42" operator="equal">
      <formula>$N$2</formula>
    </cfRule>
    <cfRule type="cellIs" dxfId="348" priority="43" operator="equal">
      <formula>$J$2</formula>
    </cfRule>
    <cfRule type="cellIs" dxfId="347" priority="44" operator="equal">
      <formula>$F$2</formula>
    </cfRule>
    <cfRule type="cellIs" dxfId="346" priority="45" operator="equal">
      <formula>$C$2</formula>
    </cfRule>
  </conditionalFormatting>
  <conditionalFormatting sqref="B17:AG18">
    <cfRule type="cellIs" dxfId="345" priority="16" operator="equal">
      <formula>$R$2</formula>
    </cfRule>
    <cfRule type="cellIs" dxfId="344" priority="17" operator="equal">
      <formula>$N$2</formula>
    </cfRule>
    <cfRule type="cellIs" dxfId="343" priority="18" operator="equal">
      <formula>$J$2</formula>
    </cfRule>
    <cfRule type="cellIs" dxfId="342" priority="19" operator="equal">
      <formula>$F$2</formula>
    </cfRule>
    <cfRule type="cellIs" dxfId="341" priority="20" operator="equal">
      <formula>$C$2</formula>
    </cfRule>
  </conditionalFormatting>
  <conditionalFormatting sqref="B16:AG16">
    <cfRule type="cellIs" dxfId="340" priority="21" operator="equal">
      <formula>$R$2</formula>
    </cfRule>
    <cfRule type="cellIs" dxfId="339" priority="22" operator="equal">
      <formula>$N$2</formula>
    </cfRule>
    <cfRule type="cellIs" dxfId="338" priority="23" operator="equal">
      <formula>$J$2</formula>
    </cfRule>
    <cfRule type="cellIs" dxfId="337" priority="24" operator="equal">
      <formula>$F$2</formula>
    </cfRule>
    <cfRule type="cellIs" dxfId="336" priority="25" operator="equal">
      <formula>$C$2</formula>
    </cfRule>
  </conditionalFormatting>
  <conditionalFormatting sqref="B14:AG15">
    <cfRule type="cellIs" dxfId="335" priority="26" operator="equal">
      <formula>$R$2</formula>
    </cfRule>
    <cfRule type="cellIs" dxfId="334" priority="27" operator="equal">
      <formula>$N$2</formula>
    </cfRule>
    <cfRule type="cellIs" dxfId="333" priority="28" operator="equal">
      <formula>$J$2</formula>
    </cfRule>
    <cfRule type="cellIs" dxfId="332" priority="29" operator="equal">
      <formula>$F$2</formula>
    </cfRule>
    <cfRule type="cellIs" dxfId="331" priority="30" operator="equal">
      <formula>$C$2</formula>
    </cfRule>
  </conditionalFormatting>
  <conditionalFormatting sqref="B13:AG13">
    <cfRule type="cellIs" dxfId="330" priority="31" operator="equal">
      <formula>$R$2</formula>
    </cfRule>
    <cfRule type="cellIs" dxfId="329" priority="32" operator="equal">
      <formula>$N$2</formula>
    </cfRule>
    <cfRule type="cellIs" dxfId="328" priority="33" operator="equal">
      <formula>$J$2</formula>
    </cfRule>
    <cfRule type="cellIs" dxfId="327" priority="34" operator="equal">
      <formula>$F$2</formula>
    </cfRule>
    <cfRule type="cellIs" dxfId="326" priority="35" operator="equal">
      <formula>$C$2</formula>
    </cfRule>
  </conditionalFormatting>
  <conditionalFormatting sqref="B11:AG12">
    <cfRule type="cellIs" dxfId="325" priority="36" operator="equal">
      <formula>$R$2</formula>
    </cfRule>
    <cfRule type="cellIs" dxfId="324" priority="37" operator="equal">
      <formula>$N$2</formula>
    </cfRule>
    <cfRule type="cellIs" dxfId="323" priority="38" operator="equal">
      <formula>$J$2</formula>
    </cfRule>
    <cfRule type="cellIs" dxfId="322" priority="39" operator="equal">
      <formula>$F$2</formula>
    </cfRule>
    <cfRule type="cellIs" dxfId="321" priority="40" operator="equal">
      <formula>$C$2</formula>
    </cfRule>
  </conditionalFormatting>
  <conditionalFormatting sqref="B19:AG19">
    <cfRule type="cellIs" dxfId="320" priority="11" operator="equal">
      <formula>$R$2</formula>
    </cfRule>
    <cfRule type="cellIs" dxfId="319" priority="12" operator="equal">
      <formula>$N$2</formula>
    </cfRule>
    <cfRule type="cellIs" dxfId="318" priority="13" operator="equal">
      <formula>$J$2</formula>
    </cfRule>
    <cfRule type="cellIs" dxfId="317" priority="14" operator="equal">
      <formula>$F$2</formula>
    </cfRule>
    <cfRule type="cellIs" dxfId="316" priority="15" operator="equal">
      <formula>$C$2</formula>
    </cfRule>
  </conditionalFormatting>
  <conditionalFormatting sqref="B20:AG21">
    <cfRule type="cellIs" dxfId="315" priority="6" operator="equal">
      <formula>$R$2</formula>
    </cfRule>
    <cfRule type="cellIs" dxfId="314" priority="7" operator="equal">
      <formula>$N$2</formula>
    </cfRule>
    <cfRule type="cellIs" dxfId="313" priority="8" operator="equal">
      <formula>$J$2</formula>
    </cfRule>
    <cfRule type="cellIs" dxfId="312" priority="9" operator="equal">
      <formula>$F$2</formula>
    </cfRule>
    <cfRule type="cellIs" dxfId="311" priority="10" operator="equal">
      <formula>$C$2</formula>
    </cfRule>
  </conditionalFormatting>
  <conditionalFormatting sqref="B22:AG22">
    <cfRule type="cellIs" dxfId="310" priority="1" operator="equal">
      <formula>$R$2</formula>
    </cfRule>
    <cfRule type="cellIs" dxfId="309" priority="2" operator="equal">
      <formula>$N$2</formula>
    </cfRule>
    <cfRule type="cellIs" dxfId="308" priority="3" operator="equal">
      <formula>$J$2</formula>
    </cfRule>
    <cfRule type="cellIs" dxfId="307" priority="4" operator="equal">
      <formula>$F$2</formula>
    </cfRule>
    <cfRule type="cellIs" dxfId="306"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9</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IFERROR(WEEKNUM(DATE($AI4,Septembre,DAY(C7)),1)-1,"")</f>
        <v>35</v>
      </c>
      <c r="D5" s="9">
        <f t="shared" ref="D5:AG5" si="0">IFERROR(WEEKNUM(DATE($AI4,Septembre,DAY(D7)),1)-1,"")</f>
        <v>35</v>
      </c>
      <c r="E5" s="9">
        <f t="shared" si="0"/>
        <v>35</v>
      </c>
      <c r="F5" s="9">
        <f t="shared" si="0"/>
        <v>35</v>
      </c>
      <c r="G5" s="9">
        <f t="shared" si="0"/>
        <v>36</v>
      </c>
      <c r="H5" s="9">
        <f t="shared" si="0"/>
        <v>36</v>
      </c>
      <c r="I5" s="9">
        <f t="shared" si="0"/>
        <v>36</v>
      </c>
      <c r="J5" s="9">
        <f t="shared" si="0"/>
        <v>36</v>
      </c>
      <c r="K5" s="9">
        <f t="shared" si="0"/>
        <v>36</v>
      </c>
      <c r="L5" s="9">
        <f t="shared" si="0"/>
        <v>36</v>
      </c>
      <c r="M5" s="9">
        <f t="shared" si="0"/>
        <v>36</v>
      </c>
      <c r="N5" s="9">
        <f t="shared" si="0"/>
        <v>37</v>
      </c>
      <c r="O5" s="9">
        <f t="shared" si="0"/>
        <v>37</v>
      </c>
      <c r="P5" s="9">
        <f t="shared" si="0"/>
        <v>37</v>
      </c>
      <c r="Q5" s="9">
        <f t="shared" si="0"/>
        <v>37</v>
      </c>
      <c r="R5" s="9">
        <f t="shared" si="0"/>
        <v>37</v>
      </c>
      <c r="S5" s="9">
        <f t="shared" si="0"/>
        <v>37</v>
      </c>
      <c r="T5" s="9">
        <f t="shared" si="0"/>
        <v>37</v>
      </c>
      <c r="U5" s="9">
        <f t="shared" si="0"/>
        <v>38</v>
      </c>
      <c r="V5" s="9">
        <f t="shared" si="0"/>
        <v>38</v>
      </c>
      <c r="W5" s="9">
        <f t="shared" si="0"/>
        <v>38</v>
      </c>
      <c r="X5" s="9">
        <f t="shared" si="0"/>
        <v>38</v>
      </c>
      <c r="Y5" s="9">
        <f t="shared" si="0"/>
        <v>38</v>
      </c>
      <c r="Z5" s="9">
        <f t="shared" si="0"/>
        <v>38</v>
      </c>
      <c r="AA5" s="9">
        <f t="shared" si="0"/>
        <v>38</v>
      </c>
      <c r="AB5" s="9">
        <f t="shared" si="0"/>
        <v>39</v>
      </c>
      <c r="AC5" s="9">
        <f t="shared" si="0"/>
        <v>39</v>
      </c>
      <c r="AD5" s="9">
        <f t="shared" si="0"/>
        <v>39</v>
      </c>
      <c r="AE5" s="9">
        <f t="shared" si="0"/>
        <v>39</v>
      </c>
      <c r="AF5" s="9">
        <f t="shared" si="0"/>
        <v>39</v>
      </c>
      <c r="AG5" s="9" t="str">
        <f t="shared" si="0"/>
        <v/>
      </c>
      <c r="AH5" s="3"/>
      <c r="AI5" s="3"/>
      <c r="AJ5" s="3"/>
      <c r="AK5" s="3"/>
    </row>
    <row r="6" spans="2:41" s="2" customFormat="1" ht="17.45" customHeight="1" x14ac:dyDescent="0.25">
      <c r="B6" s="5"/>
      <c r="C6" s="6" t="str">
        <f>IFERROR(TEXT(WEEKDAY(C7),"jjj"),"")</f>
        <v>mer</v>
      </c>
      <c r="D6" s="6" t="str">
        <f t="shared" ref="D6:AG6" si="1">IFERROR(TEXT(WEEKDAY(D7),"jjj"),"")</f>
        <v>jeu</v>
      </c>
      <c r="E6" s="6" t="str">
        <f t="shared" si="1"/>
        <v>ven</v>
      </c>
      <c r="F6" s="6" t="str">
        <f t="shared" si="1"/>
        <v>sam</v>
      </c>
      <c r="G6" s="6" t="str">
        <f t="shared" si="1"/>
        <v>dim</v>
      </c>
      <c r="H6" s="6" t="str">
        <f t="shared" si="1"/>
        <v>lun</v>
      </c>
      <c r="I6" s="6" t="str">
        <f t="shared" si="1"/>
        <v>mar</v>
      </c>
      <c r="J6" s="6" t="str">
        <f t="shared" si="1"/>
        <v>mer</v>
      </c>
      <c r="K6" s="6" t="str">
        <f t="shared" si="1"/>
        <v>jeu</v>
      </c>
      <c r="L6" s="6" t="str">
        <f t="shared" si="1"/>
        <v>ven</v>
      </c>
      <c r="M6" s="6" t="str">
        <f t="shared" si="1"/>
        <v>sam</v>
      </c>
      <c r="N6" s="6" t="str">
        <f t="shared" si="1"/>
        <v>dim</v>
      </c>
      <c r="O6" s="6" t="str">
        <f t="shared" si="1"/>
        <v>lun</v>
      </c>
      <c r="P6" s="6" t="str">
        <f t="shared" si="1"/>
        <v>mar</v>
      </c>
      <c r="Q6" s="6" t="str">
        <f t="shared" si="1"/>
        <v>mer</v>
      </c>
      <c r="R6" s="6" t="str">
        <f t="shared" si="1"/>
        <v>jeu</v>
      </c>
      <c r="S6" s="6" t="str">
        <f t="shared" si="1"/>
        <v>ven</v>
      </c>
      <c r="T6" s="6" t="str">
        <f t="shared" si="1"/>
        <v>sam</v>
      </c>
      <c r="U6" s="6" t="str">
        <f t="shared" si="1"/>
        <v>dim</v>
      </c>
      <c r="V6" s="6" t="str">
        <f t="shared" si="1"/>
        <v>lun</v>
      </c>
      <c r="W6" s="6" t="str">
        <f t="shared" si="1"/>
        <v>mar</v>
      </c>
      <c r="X6" s="6" t="str">
        <f t="shared" si="1"/>
        <v>mer</v>
      </c>
      <c r="Y6" s="6" t="str">
        <f t="shared" si="1"/>
        <v>jeu</v>
      </c>
      <c r="Z6" s="6" t="str">
        <f t="shared" si="1"/>
        <v>ven</v>
      </c>
      <c r="AA6" s="6" t="str">
        <f t="shared" si="1"/>
        <v>sam</v>
      </c>
      <c r="AB6" s="6" t="str">
        <f t="shared" si="1"/>
        <v>dim</v>
      </c>
      <c r="AC6" s="6" t="str">
        <f t="shared" si="1"/>
        <v>lun</v>
      </c>
      <c r="AD6" s="6" t="str">
        <f t="shared" si="1"/>
        <v>mar</v>
      </c>
      <c r="AE6" s="6" t="str">
        <f t="shared" si="1"/>
        <v>mer</v>
      </c>
      <c r="AF6" s="6" t="str">
        <f t="shared" si="1"/>
        <v>jeu</v>
      </c>
      <c r="AG6" s="6" t="str">
        <f t="shared" si="1"/>
        <v/>
      </c>
      <c r="AH6" s="70" t="s">
        <v>13</v>
      </c>
      <c r="AI6" s="70" t="s">
        <v>14</v>
      </c>
      <c r="AJ6" s="70" t="s">
        <v>28</v>
      </c>
      <c r="AK6" s="70" t="s">
        <v>22</v>
      </c>
      <c r="AM6" s="74" t="s">
        <v>24</v>
      </c>
      <c r="AO6" s="74" t="s">
        <v>29</v>
      </c>
    </row>
    <row r="7" spans="2:41" s="2" customFormat="1" ht="17.45" customHeight="1" x14ac:dyDescent="0.25">
      <c r="B7" s="24" t="s">
        <v>6</v>
      </c>
      <c r="C7" s="45">
        <f>DATE(AI4,AI2,1)</f>
        <v>44440</v>
      </c>
      <c r="D7" s="45">
        <f>IFERROR(IF(C7&gt;=EOMONTH(C7,0),"",C7+1),"")</f>
        <v>44441</v>
      </c>
      <c r="E7" s="45">
        <f t="shared" ref="E7:AG7" si="2">IFERROR(IF(D7&gt;=EOMONTH(D7,0),"",D7+1),"")</f>
        <v>44442</v>
      </c>
      <c r="F7" s="45">
        <f t="shared" si="2"/>
        <v>44443</v>
      </c>
      <c r="G7" s="45">
        <f t="shared" si="2"/>
        <v>44444</v>
      </c>
      <c r="H7" s="45">
        <f t="shared" si="2"/>
        <v>44445</v>
      </c>
      <c r="I7" s="45">
        <f t="shared" si="2"/>
        <v>44446</v>
      </c>
      <c r="J7" s="45">
        <f t="shared" si="2"/>
        <v>44447</v>
      </c>
      <c r="K7" s="45">
        <f t="shared" si="2"/>
        <v>44448</v>
      </c>
      <c r="L7" s="45">
        <f t="shared" si="2"/>
        <v>44449</v>
      </c>
      <c r="M7" s="45">
        <f t="shared" si="2"/>
        <v>44450</v>
      </c>
      <c r="N7" s="45">
        <f t="shared" si="2"/>
        <v>44451</v>
      </c>
      <c r="O7" s="45">
        <f t="shared" si="2"/>
        <v>44452</v>
      </c>
      <c r="P7" s="45">
        <f t="shared" si="2"/>
        <v>44453</v>
      </c>
      <c r="Q7" s="45">
        <f t="shared" si="2"/>
        <v>44454</v>
      </c>
      <c r="R7" s="45">
        <f t="shared" si="2"/>
        <v>44455</v>
      </c>
      <c r="S7" s="45">
        <f t="shared" si="2"/>
        <v>44456</v>
      </c>
      <c r="T7" s="45">
        <f t="shared" si="2"/>
        <v>44457</v>
      </c>
      <c r="U7" s="45">
        <f t="shared" si="2"/>
        <v>44458</v>
      </c>
      <c r="V7" s="45">
        <f t="shared" si="2"/>
        <v>44459</v>
      </c>
      <c r="W7" s="45">
        <f t="shared" si="2"/>
        <v>44460</v>
      </c>
      <c r="X7" s="45">
        <f t="shared" si="2"/>
        <v>44461</v>
      </c>
      <c r="Y7" s="45">
        <f t="shared" si="2"/>
        <v>44462</v>
      </c>
      <c r="Z7" s="45">
        <f t="shared" si="2"/>
        <v>44463</v>
      </c>
      <c r="AA7" s="45">
        <f t="shared" si="2"/>
        <v>44464</v>
      </c>
      <c r="AB7" s="45">
        <f t="shared" si="2"/>
        <v>44465</v>
      </c>
      <c r="AC7" s="45">
        <f t="shared" si="2"/>
        <v>44466</v>
      </c>
      <c r="AD7" s="45">
        <f t="shared" si="2"/>
        <v>44467</v>
      </c>
      <c r="AE7" s="45">
        <f t="shared" si="2"/>
        <v>44468</v>
      </c>
      <c r="AF7" s="45">
        <f t="shared" si="2"/>
        <v>44469</v>
      </c>
      <c r="AG7" s="45" t="str">
        <f t="shared" si="2"/>
        <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Août!AM8-(COUNTIF(C8:AG8,$C$2))+2.5</f>
        <v>40</v>
      </c>
      <c r="AO8" s="72">
        <f>Août!AO8+AI9-AJ9-AK10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Août!AM11-(COUNTIF(C11:AG11,$C$2))+2.5</f>
        <v>21.5</v>
      </c>
      <c r="AO11" s="72">
        <f>Août!AO11+AI12-AJ12-AK13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Août!AM14-(COUNTIF(C14:AG14,$C$2))+2.5</f>
        <v>22</v>
      </c>
      <c r="AO14" s="72">
        <f>Août!AO14+AI15-AJ15-AK16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Août!AM17-(COUNTIF(C17:AG17,$C$2))+2.5</f>
        <v>25.18</v>
      </c>
      <c r="AO17" s="72">
        <f>Août!AO17+AI18-AJ18-AK19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Août!AM20-(COUNTIF(C20:AG20,$C$2))+2.5</f>
        <v>21.5</v>
      </c>
      <c r="AO20" s="72">
        <f>Août!AO20+AI21-AJ21-AK22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305" priority="51" operator="equal">
      <formula>0</formula>
    </cfRule>
  </conditionalFormatting>
  <conditionalFormatting sqref="B2:D2 F2:G2 J2:K2 N2:O2 R2:S2 V2:AG2 B3:AG9">
    <cfRule type="cellIs" dxfId="304" priority="46" operator="equal">
      <formula>$R$2</formula>
    </cfRule>
    <cfRule type="cellIs" dxfId="303" priority="47" operator="equal">
      <formula>$N$2</formula>
    </cfRule>
    <cfRule type="cellIs" dxfId="302" priority="48" operator="equal">
      <formula>$J$2</formula>
    </cfRule>
    <cfRule type="cellIs" dxfId="301" priority="49" operator="equal">
      <formula>$F$2</formula>
    </cfRule>
    <cfRule type="cellIs" dxfId="300" priority="50" operator="equal">
      <formula>$C$2</formula>
    </cfRule>
  </conditionalFormatting>
  <conditionalFormatting sqref="B10:AG10">
    <cfRule type="cellIs" dxfId="299" priority="41" operator="equal">
      <formula>$R$2</formula>
    </cfRule>
    <cfRule type="cellIs" dxfId="298" priority="42" operator="equal">
      <formula>$N$2</formula>
    </cfRule>
    <cfRule type="cellIs" dxfId="297" priority="43" operator="equal">
      <formula>$J$2</formula>
    </cfRule>
    <cfRule type="cellIs" dxfId="296" priority="44" operator="equal">
      <formula>$F$2</formula>
    </cfRule>
    <cfRule type="cellIs" dxfId="295" priority="45" operator="equal">
      <formula>$C$2</formula>
    </cfRule>
  </conditionalFormatting>
  <conditionalFormatting sqref="B17:AG18">
    <cfRule type="cellIs" dxfId="294" priority="16" operator="equal">
      <formula>$R$2</formula>
    </cfRule>
    <cfRule type="cellIs" dxfId="293" priority="17" operator="equal">
      <formula>$N$2</formula>
    </cfRule>
    <cfRule type="cellIs" dxfId="292" priority="18" operator="equal">
      <formula>$J$2</formula>
    </cfRule>
    <cfRule type="cellIs" dxfId="291" priority="19" operator="equal">
      <formula>$F$2</formula>
    </cfRule>
    <cfRule type="cellIs" dxfId="290" priority="20" operator="equal">
      <formula>$C$2</formula>
    </cfRule>
  </conditionalFormatting>
  <conditionalFormatting sqref="B16:AG16">
    <cfRule type="cellIs" dxfId="289" priority="21" operator="equal">
      <formula>$R$2</formula>
    </cfRule>
    <cfRule type="cellIs" dxfId="288" priority="22" operator="equal">
      <formula>$N$2</formula>
    </cfRule>
    <cfRule type="cellIs" dxfId="287" priority="23" operator="equal">
      <formula>$J$2</formula>
    </cfRule>
    <cfRule type="cellIs" dxfId="286" priority="24" operator="equal">
      <formula>$F$2</formula>
    </cfRule>
    <cfRule type="cellIs" dxfId="285" priority="25" operator="equal">
      <formula>$C$2</formula>
    </cfRule>
  </conditionalFormatting>
  <conditionalFormatting sqref="B14:AG15">
    <cfRule type="cellIs" dxfId="284" priority="26" operator="equal">
      <formula>$R$2</formula>
    </cfRule>
    <cfRule type="cellIs" dxfId="283" priority="27" operator="equal">
      <formula>$N$2</formula>
    </cfRule>
    <cfRule type="cellIs" dxfId="282" priority="28" operator="equal">
      <formula>$J$2</formula>
    </cfRule>
    <cfRule type="cellIs" dxfId="281" priority="29" operator="equal">
      <formula>$F$2</formula>
    </cfRule>
    <cfRule type="cellIs" dxfId="280" priority="30" operator="equal">
      <formula>$C$2</formula>
    </cfRule>
  </conditionalFormatting>
  <conditionalFormatting sqref="B13:AG13">
    <cfRule type="cellIs" dxfId="279" priority="31" operator="equal">
      <formula>$R$2</formula>
    </cfRule>
    <cfRule type="cellIs" dxfId="278" priority="32" operator="equal">
      <formula>$N$2</formula>
    </cfRule>
    <cfRule type="cellIs" dxfId="277" priority="33" operator="equal">
      <formula>$J$2</formula>
    </cfRule>
    <cfRule type="cellIs" dxfId="276" priority="34" operator="equal">
      <formula>$F$2</formula>
    </cfRule>
    <cfRule type="cellIs" dxfId="275" priority="35" operator="equal">
      <formula>$C$2</formula>
    </cfRule>
  </conditionalFormatting>
  <conditionalFormatting sqref="B11:AG12">
    <cfRule type="cellIs" dxfId="274" priority="36" operator="equal">
      <formula>$R$2</formula>
    </cfRule>
    <cfRule type="cellIs" dxfId="273" priority="37" operator="equal">
      <formula>$N$2</formula>
    </cfRule>
    <cfRule type="cellIs" dxfId="272" priority="38" operator="equal">
      <formula>$J$2</formula>
    </cfRule>
    <cfRule type="cellIs" dxfId="271" priority="39" operator="equal">
      <formula>$F$2</formula>
    </cfRule>
    <cfRule type="cellIs" dxfId="270" priority="40" operator="equal">
      <formula>$C$2</formula>
    </cfRule>
  </conditionalFormatting>
  <conditionalFormatting sqref="B19:AG19">
    <cfRule type="cellIs" dxfId="269" priority="11" operator="equal">
      <formula>$R$2</formula>
    </cfRule>
    <cfRule type="cellIs" dxfId="268" priority="12" operator="equal">
      <formula>$N$2</formula>
    </cfRule>
    <cfRule type="cellIs" dxfId="267" priority="13" operator="equal">
      <formula>$J$2</formula>
    </cfRule>
    <cfRule type="cellIs" dxfId="266" priority="14" operator="equal">
      <formula>$F$2</formula>
    </cfRule>
    <cfRule type="cellIs" dxfId="265" priority="15" operator="equal">
      <formula>$C$2</formula>
    </cfRule>
  </conditionalFormatting>
  <conditionalFormatting sqref="B20:AG21">
    <cfRule type="cellIs" dxfId="264" priority="6" operator="equal">
      <formula>$R$2</formula>
    </cfRule>
    <cfRule type="cellIs" dxfId="263" priority="7" operator="equal">
      <formula>$N$2</formula>
    </cfRule>
    <cfRule type="cellIs" dxfId="262" priority="8" operator="equal">
      <formula>$J$2</formula>
    </cfRule>
    <cfRule type="cellIs" dxfId="261" priority="9" operator="equal">
      <formula>$F$2</formula>
    </cfRule>
    <cfRule type="cellIs" dxfId="260" priority="10" operator="equal">
      <formula>$C$2</formula>
    </cfRule>
  </conditionalFormatting>
  <conditionalFormatting sqref="B22:AG22">
    <cfRule type="cellIs" dxfId="259" priority="1" operator="equal">
      <formula>$R$2</formula>
    </cfRule>
    <cfRule type="cellIs" dxfId="258" priority="2" operator="equal">
      <formula>$N$2</formula>
    </cfRule>
    <cfRule type="cellIs" dxfId="257" priority="3" operator="equal">
      <formula>$J$2</formula>
    </cfRule>
    <cfRule type="cellIs" dxfId="256" priority="4" operator="equal">
      <formula>$F$2</formula>
    </cfRule>
    <cfRule type="cellIs" dxfId="255"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10</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IFERROR(WEEKNUM(DATE($AI4,Octobre,DAY(C7)),1)-1,"")</f>
        <v>39</v>
      </c>
      <c r="D5" s="9">
        <f t="shared" si="0"/>
        <v>39</v>
      </c>
      <c r="E5" s="9">
        <f t="shared" si="0"/>
        <v>40</v>
      </c>
      <c r="F5" s="9">
        <f t="shared" si="0"/>
        <v>40</v>
      </c>
      <c r="G5" s="9">
        <f t="shared" si="0"/>
        <v>40</v>
      </c>
      <c r="H5" s="9">
        <f t="shared" si="0"/>
        <v>40</v>
      </c>
      <c r="I5" s="9">
        <f t="shared" si="0"/>
        <v>40</v>
      </c>
      <c r="J5" s="9">
        <f t="shared" si="0"/>
        <v>40</v>
      </c>
      <c r="K5" s="9">
        <f t="shared" si="0"/>
        <v>40</v>
      </c>
      <c r="L5" s="9">
        <f t="shared" si="0"/>
        <v>41</v>
      </c>
      <c r="M5" s="9">
        <f t="shared" si="0"/>
        <v>41</v>
      </c>
      <c r="N5" s="9">
        <f t="shared" si="0"/>
        <v>41</v>
      </c>
      <c r="O5" s="9">
        <f t="shared" si="0"/>
        <v>41</v>
      </c>
      <c r="P5" s="9">
        <f t="shared" si="0"/>
        <v>41</v>
      </c>
      <c r="Q5" s="9">
        <f t="shared" si="0"/>
        <v>41</v>
      </c>
      <c r="R5" s="9">
        <f t="shared" si="0"/>
        <v>41</v>
      </c>
      <c r="S5" s="9">
        <f t="shared" si="0"/>
        <v>42</v>
      </c>
      <c r="T5" s="9">
        <f t="shared" si="0"/>
        <v>42</v>
      </c>
      <c r="U5" s="9">
        <f t="shared" si="0"/>
        <v>42</v>
      </c>
      <c r="V5" s="9">
        <f t="shared" si="0"/>
        <v>42</v>
      </c>
      <c r="W5" s="9">
        <f t="shared" si="0"/>
        <v>42</v>
      </c>
      <c r="X5" s="9">
        <f t="shared" si="0"/>
        <v>42</v>
      </c>
      <c r="Y5" s="9">
        <f t="shared" si="0"/>
        <v>42</v>
      </c>
      <c r="Z5" s="9">
        <f t="shared" si="0"/>
        <v>43</v>
      </c>
      <c r="AA5" s="9">
        <f t="shared" si="0"/>
        <v>43</v>
      </c>
      <c r="AB5" s="9">
        <f t="shared" si="0"/>
        <v>43</v>
      </c>
      <c r="AC5" s="9">
        <f t="shared" si="0"/>
        <v>43</v>
      </c>
      <c r="AD5" s="9">
        <f t="shared" si="0"/>
        <v>43</v>
      </c>
      <c r="AE5" s="9">
        <f t="shared" si="0"/>
        <v>43</v>
      </c>
      <c r="AF5" s="9">
        <f t="shared" si="0"/>
        <v>43</v>
      </c>
      <c r="AG5" s="9">
        <f t="shared" si="0"/>
        <v>44</v>
      </c>
      <c r="AH5" s="3"/>
      <c r="AI5" s="3"/>
      <c r="AJ5" s="3"/>
      <c r="AK5" s="3"/>
    </row>
    <row r="6" spans="2:41"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70" t="s">
        <v>13</v>
      </c>
      <c r="AI6" s="70" t="s">
        <v>14</v>
      </c>
      <c r="AJ6" s="70" t="s">
        <v>28</v>
      </c>
      <c r="AK6" s="70" t="s">
        <v>22</v>
      </c>
      <c r="AM6" s="74" t="s">
        <v>24</v>
      </c>
      <c r="AO6" s="74" t="s">
        <v>29</v>
      </c>
    </row>
    <row r="7" spans="2:41" s="2" customFormat="1" ht="17.45" customHeight="1" x14ac:dyDescent="0.25">
      <c r="B7" s="24" t="s">
        <v>6</v>
      </c>
      <c r="C7" s="45">
        <f>DATE(AI4,AI2,1)</f>
        <v>44470</v>
      </c>
      <c r="D7" s="45">
        <f>IFERROR(IF(C7&gt;=EOMONTH(C7,0),"",C7+1),"")</f>
        <v>44471</v>
      </c>
      <c r="E7" s="45">
        <f t="shared" ref="E7:AG7" si="2">IFERROR(IF(D7&gt;=EOMONTH(D7,0),"",D7+1),"")</f>
        <v>44472</v>
      </c>
      <c r="F7" s="45">
        <f t="shared" si="2"/>
        <v>44473</v>
      </c>
      <c r="G7" s="45">
        <f t="shared" si="2"/>
        <v>44474</v>
      </c>
      <c r="H7" s="45">
        <f t="shared" si="2"/>
        <v>44475</v>
      </c>
      <c r="I7" s="45">
        <f t="shared" si="2"/>
        <v>44476</v>
      </c>
      <c r="J7" s="45">
        <f t="shared" si="2"/>
        <v>44477</v>
      </c>
      <c r="K7" s="45">
        <f t="shared" si="2"/>
        <v>44478</v>
      </c>
      <c r="L7" s="45">
        <f t="shared" si="2"/>
        <v>44479</v>
      </c>
      <c r="M7" s="45">
        <f t="shared" si="2"/>
        <v>44480</v>
      </c>
      <c r="N7" s="45">
        <f t="shared" si="2"/>
        <v>44481</v>
      </c>
      <c r="O7" s="45">
        <f t="shared" si="2"/>
        <v>44482</v>
      </c>
      <c r="P7" s="45">
        <f t="shared" si="2"/>
        <v>44483</v>
      </c>
      <c r="Q7" s="45">
        <f t="shared" si="2"/>
        <v>44484</v>
      </c>
      <c r="R7" s="45">
        <f t="shared" si="2"/>
        <v>44485</v>
      </c>
      <c r="S7" s="45">
        <f t="shared" si="2"/>
        <v>44486</v>
      </c>
      <c r="T7" s="45">
        <f t="shared" si="2"/>
        <v>44487</v>
      </c>
      <c r="U7" s="45">
        <f t="shared" si="2"/>
        <v>44488</v>
      </c>
      <c r="V7" s="45">
        <f t="shared" si="2"/>
        <v>44489</v>
      </c>
      <c r="W7" s="45">
        <f t="shared" si="2"/>
        <v>44490</v>
      </c>
      <c r="X7" s="45">
        <f t="shared" si="2"/>
        <v>44491</v>
      </c>
      <c r="Y7" s="45">
        <f t="shared" si="2"/>
        <v>44492</v>
      </c>
      <c r="Z7" s="45">
        <f t="shared" si="2"/>
        <v>44493</v>
      </c>
      <c r="AA7" s="45">
        <f t="shared" si="2"/>
        <v>44494</v>
      </c>
      <c r="AB7" s="45">
        <f t="shared" si="2"/>
        <v>44495</v>
      </c>
      <c r="AC7" s="45">
        <f t="shared" si="2"/>
        <v>44496</v>
      </c>
      <c r="AD7" s="45">
        <f t="shared" si="2"/>
        <v>44497</v>
      </c>
      <c r="AE7" s="45">
        <f t="shared" si="2"/>
        <v>44498</v>
      </c>
      <c r="AF7" s="45">
        <f t="shared" si="2"/>
        <v>44499</v>
      </c>
      <c r="AG7" s="45">
        <f t="shared" si="2"/>
        <v>44500</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Septembre!AM8-(COUNTIF(C8:AG8,$C$2))+2.5</f>
        <v>42.5</v>
      </c>
      <c r="AO8" s="72">
        <f>Septembre!AO8+AI9-AJ9-AK10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Septembre!AM11-(COUNTIF(C11:AG11,$C$2))+2.5</f>
        <v>24</v>
      </c>
      <c r="AO11" s="72">
        <f>Septembre!AO11+AI12-AJ12-AK13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Septembre!AM14-(COUNTIF(C14:AG14,$C$2))+2.5</f>
        <v>24.5</v>
      </c>
      <c r="AO14" s="72">
        <f>Septembre!AO14+AI15-AJ15-AK16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Septembre!AM17-(COUNTIF(C17:AG17,$C$2))+2.5</f>
        <v>27.68</v>
      </c>
      <c r="AO17" s="72">
        <f>Septembre!AO17+AI18-AJ18-AK19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Septembre!AM20-(COUNTIF(C20:AG20,$C$2))+2.5</f>
        <v>24</v>
      </c>
      <c r="AO20" s="72">
        <f>Septembre!AO20+AI21-AJ21-AK22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254" priority="51" operator="equal">
      <formula>0</formula>
    </cfRule>
  </conditionalFormatting>
  <conditionalFormatting sqref="B2:D2 F2:G2 J2:K2 N2:O2 R2:S2 V2:AG2 B3:AG9">
    <cfRule type="cellIs" dxfId="253" priority="46" operator="equal">
      <formula>$R$2</formula>
    </cfRule>
    <cfRule type="cellIs" dxfId="252" priority="47" operator="equal">
      <formula>$N$2</formula>
    </cfRule>
    <cfRule type="cellIs" dxfId="251" priority="48" operator="equal">
      <formula>$J$2</formula>
    </cfRule>
    <cfRule type="cellIs" dxfId="250" priority="49" operator="equal">
      <formula>$F$2</formula>
    </cfRule>
    <cfRule type="cellIs" dxfId="249" priority="50" operator="equal">
      <formula>$C$2</formula>
    </cfRule>
  </conditionalFormatting>
  <conditionalFormatting sqref="B10:AG10">
    <cfRule type="cellIs" dxfId="248" priority="41" operator="equal">
      <formula>$R$2</formula>
    </cfRule>
    <cfRule type="cellIs" dxfId="247" priority="42" operator="equal">
      <formula>$N$2</formula>
    </cfRule>
    <cfRule type="cellIs" dxfId="246" priority="43" operator="equal">
      <formula>$J$2</formula>
    </cfRule>
    <cfRule type="cellIs" dxfId="245" priority="44" operator="equal">
      <formula>$F$2</formula>
    </cfRule>
    <cfRule type="cellIs" dxfId="244" priority="45" operator="equal">
      <formula>$C$2</formula>
    </cfRule>
  </conditionalFormatting>
  <conditionalFormatting sqref="B17:AG18">
    <cfRule type="cellIs" dxfId="243" priority="16" operator="equal">
      <formula>$R$2</formula>
    </cfRule>
    <cfRule type="cellIs" dxfId="242" priority="17" operator="equal">
      <formula>$N$2</formula>
    </cfRule>
    <cfRule type="cellIs" dxfId="241" priority="18" operator="equal">
      <formula>$J$2</formula>
    </cfRule>
    <cfRule type="cellIs" dxfId="240" priority="19" operator="equal">
      <formula>$F$2</formula>
    </cfRule>
    <cfRule type="cellIs" dxfId="239" priority="20" operator="equal">
      <formula>$C$2</formula>
    </cfRule>
  </conditionalFormatting>
  <conditionalFormatting sqref="B16:AG16">
    <cfRule type="cellIs" dxfId="238" priority="21" operator="equal">
      <formula>$R$2</formula>
    </cfRule>
    <cfRule type="cellIs" dxfId="237" priority="22" operator="equal">
      <formula>$N$2</formula>
    </cfRule>
    <cfRule type="cellIs" dxfId="236" priority="23" operator="equal">
      <formula>$J$2</formula>
    </cfRule>
    <cfRule type="cellIs" dxfId="235" priority="24" operator="equal">
      <formula>$F$2</formula>
    </cfRule>
    <cfRule type="cellIs" dxfId="234" priority="25" operator="equal">
      <formula>$C$2</formula>
    </cfRule>
  </conditionalFormatting>
  <conditionalFormatting sqref="B14:AG15">
    <cfRule type="cellIs" dxfId="233" priority="26" operator="equal">
      <formula>$R$2</formula>
    </cfRule>
    <cfRule type="cellIs" dxfId="232" priority="27" operator="equal">
      <formula>$N$2</formula>
    </cfRule>
    <cfRule type="cellIs" dxfId="231" priority="28" operator="equal">
      <formula>$J$2</formula>
    </cfRule>
    <cfRule type="cellIs" dxfId="230" priority="29" operator="equal">
      <formula>$F$2</formula>
    </cfRule>
    <cfRule type="cellIs" dxfId="229" priority="30" operator="equal">
      <formula>$C$2</formula>
    </cfRule>
  </conditionalFormatting>
  <conditionalFormatting sqref="B13:AG13">
    <cfRule type="cellIs" dxfId="228" priority="31" operator="equal">
      <formula>$R$2</formula>
    </cfRule>
    <cfRule type="cellIs" dxfId="227" priority="32" operator="equal">
      <formula>$N$2</formula>
    </cfRule>
    <cfRule type="cellIs" dxfId="226" priority="33" operator="equal">
      <formula>$J$2</formula>
    </cfRule>
    <cfRule type="cellIs" dxfId="225" priority="34" operator="equal">
      <formula>$F$2</formula>
    </cfRule>
    <cfRule type="cellIs" dxfId="224" priority="35" operator="equal">
      <formula>$C$2</formula>
    </cfRule>
  </conditionalFormatting>
  <conditionalFormatting sqref="B11:AG12">
    <cfRule type="cellIs" dxfId="223" priority="36" operator="equal">
      <formula>$R$2</formula>
    </cfRule>
    <cfRule type="cellIs" dxfId="222" priority="37" operator="equal">
      <formula>$N$2</formula>
    </cfRule>
    <cfRule type="cellIs" dxfId="221" priority="38" operator="equal">
      <formula>$J$2</formula>
    </cfRule>
    <cfRule type="cellIs" dxfId="220" priority="39" operator="equal">
      <formula>$F$2</formula>
    </cfRule>
    <cfRule type="cellIs" dxfId="219" priority="40" operator="equal">
      <formula>$C$2</formula>
    </cfRule>
  </conditionalFormatting>
  <conditionalFormatting sqref="B19:AG19">
    <cfRule type="cellIs" dxfId="218" priority="11" operator="equal">
      <formula>$R$2</formula>
    </cfRule>
    <cfRule type="cellIs" dxfId="217" priority="12" operator="equal">
      <formula>$N$2</formula>
    </cfRule>
    <cfRule type="cellIs" dxfId="216" priority="13" operator="equal">
      <formula>$J$2</formula>
    </cfRule>
    <cfRule type="cellIs" dxfId="215" priority="14" operator="equal">
      <formula>$F$2</formula>
    </cfRule>
    <cfRule type="cellIs" dxfId="214" priority="15" operator="equal">
      <formula>$C$2</formula>
    </cfRule>
  </conditionalFormatting>
  <conditionalFormatting sqref="B20:AG21">
    <cfRule type="cellIs" dxfId="213" priority="6" operator="equal">
      <formula>$R$2</formula>
    </cfRule>
    <cfRule type="cellIs" dxfId="212" priority="7" operator="equal">
      <formula>$N$2</formula>
    </cfRule>
    <cfRule type="cellIs" dxfId="211" priority="8" operator="equal">
      <formula>$J$2</formula>
    </cfRule>
    <cfRule type="cellIs" dxfId="210" priority="9" operator="equal">
      <formula>$F$2</formula>
    </cfRule>
    <cfRule type="cellIs" dxfId="209" priority="10" operator="equal">
      <formula>$C$2</formula>
    </cfRule>
  </conditionalFormatting>
  <conditionalFormatting sqref="B22:AG22">
    <cfRule type="cellIs" dxfId="208" priority="1" operator="equal">
      <formula>$R$2</formula>
    </cfRule>
    <cfRule type="cellIs" dxfId="207" priority="2" operator="equal">
      <formula>$N$2</formula>
    </cfRule>
    <cfRule type="cellIs" dxfId="206" priority="3" operator="equal">
      <formula>$J$2</formula>
    </cfRule>
    <cfRule type="cellIs" dxfId="205" priority="4" operator="equal">
      <formula>$F$2</formula>
    </cfRule>
    <cfRule type="cellIs" dxfId="204"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11</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IFERROR(WEEKNUM(DATE($AI4,Novembre,DAY(C7)),1)-1,"")</f>
        <v>44</v>
      </c>
      <c r="D5" s="9">
        <f t="shared" si="0"/>
        <v>44</v>
      </c>
      <c r="E5" s="9">
        <f t="shared" si="0"/>
        <v>44</v>
      </c>
      <c r="F5" s="9">
        <f t="shared" si="0"/>
        <v>44</v>
      </c>
      <c r="G5" s="9">
        <f t="shared" si="0"/>
        <v>44</v>
      </c>
      <c r="H5" s="9">
        <f t="shared" si="0"/>
        <v>44</v>
      </c>
      <c r="I5" s="9">
        <f t="shared" si="0"/>
        <v>45</v>
      </c>
      <c r="J5" s="9">
        <f t="shared" si="0"/>
        <v>45</v>
      </c>
      <c r="K5" s="9">
        <f t="shared" si="0"/>
        <v>45</v>
      </c>
      <c r="L5" s="9">
        <f t="shared" si="0"/>
        <v>45</v>
      </c>
      <c r="M5" s="9">
        <f t="shared" si="0"/>
        <v>45</v>
      </c>
      <c r="N5" s="9">
        <f t="shared" si="0"/>
        <v>45</v>
      </c>
      <c r="O5" s="9">
        <f t="shared" si="0"/>
        <v>45</v>
      </c>
      <c r="P5" s="9">
        <f t="shared" si="0"/>
        <v>46</v>
      </c>
      <c r="Q5" s="9">
        <f t="shared" si="0"/>
        <v>46</v>
      </c>
      <c r="R5" s="9">
        <f t="shared" si="0"/>
        <v>46</v>
      </c>
      <c r="S5" s="9">
        <f t="shared" si="0"/>
        <v>46</v>
      </c>
      <c r="T5" s="9">
        <f t="shared" si="0"/>
        <v>46</v>
      </c>
      <c r="U5" s="9">
        <f t="shared" si="0"/>
        <v>46</v>
      </c>
      <c r="V5" s="9">
        <f t="shared" si="0"/>
        <v>46</v>
      </c>
      <c r="W5" s="9">
        <f t="shared" si="0"/>
        <v>47</v>
      </c>
      <c r="X5" s="9">
        <f t="shared" si="0"/>
        <v>47</v>
      </c>
      <c r="Y5" s="9">
        <f t="shared" si="0"/>
        <v>47</v>
      </c>
      <c r="Z5" s="9">
        <f t="shared" si="0"/>
        <v>47</v>
      </c>
      <c r="AA5" s="9">
        <f t="shared" si="0"/>
        <v>47</v>
      </c>
      <c r="AB5" s="9">
        <f t="shared" si="0"/>
        <v>47</v>
      </c>
      <c r="AC5" s="9">
        <f t="shared" si="0"/>
        <v>47</v>
      </c>
      <c r="AD5" s="9">
        <f t="shared" si="0"/>
        <v>48</v>
      </c>
      <c r="AE5" s="9">
        <f t="shared" si="0"/>
        <v>48</v>
      </c>
      <c r="AF5" s="9">
        <f t="shared" si="0"/>
        <v>48</v>
      </c>
      <c r="AG5" s="9" t="str">
        <f t="shared" si="0"/>
        <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
      </c>
      <c r="AH6" s="70" t="s">
        <v>13</v>
      </c>
      <c r="AI6" s="70" t="s">
        <v>14</v>
      </c>
      <c r="AJ6" s="70" t="s">
        <v>28</v>
      </c>
      <c r="AK6" s="70" t="s">
        <v>22</v>
      </c>
      <c r="AM6" s="74" t="s">
        <v>24</v>
      </c>
      <c r="AO6" s="74" t="s">
        <v>29</v>
      </c>
    </row>
    <row r="7" spans="2:41" s="2" customFormat="1" ht="17.45" customHeight="1" x14ac:dyDescent="0.25">
      <c r="B7" s="24" t="s">
        <v>6</v>
      </c>
      <c r="C7" s="45">
        <f>DATE(AI4,AI2,1)</f>
        <v>44501</v>
      </c>
      <c r="D7" s="45">
        <f>IFERROR(IF(C7&gt;=EOMONTH(C7,0),"",C7+1),"")</f>
        <v>44502</v>
      </c>
      <c r="E7" s="45">
        <f t="shared" ref="E7:AG7" si="2">IFERROR(IF(D7&gt;=EOMONTH(D7,0),"",D7+1),"")</f>
        <v>44503</v>
      </c>
      <c r="F7" s="45">
        <f t="shared" si="2"/>
        <v>44504</v>
      </c>
      <c r="G7" s="45">
        <f t="shared" si="2"/>
        <v>44505</v>
      </c>
      <c r="H7" s="45">
        <f t="shared" si="2"/>
        <v>44506</v>
      </c>
      <c r="I7" s="45">
        <f t="shared" si="2"/>
        <v>44507</v>
      </c>
      <c r="J7" s="45">
        <f t="shared" si="2"/>
        <v>44508</v>
      </c>
      <c r="K7" s="45">
        <f t="shared" si="2"/>
        <v>44509</v>
      </c>
      <c r="L7" s="45">
        <f t="shared" si="2"/>
        <v>44510</v>
      </c>
      <c r="M7" s="45">
        <f t="shared" si="2"/>
        <v>44511</v>
      </c>
      <c r="N7" s="45">
        <f t="shared" si="2"/>
        <v>44512</v>
      </c>
      <c r="O7" s="45">
        <f t="shared" si="2"/>
        <v>44513</v>
      </c>
      <c r="P7" s="45">
        <f t="shared" si="2"/>
        <v>44514</v>
      </c>
      <c r="Q7" s="45">
        <f t="shared" si="2"/>
        <v>44515</v>
      </c>
      <c r="R7" s="45">
        <f t="shared" si="2"/>
        <v>44516</v>
      </c>
      <c r="S7" s="45">
        <f t="shared" si="2"/>
        <v>44517</v>
      </c>
      <c r="T7" s="45">
        <f t="shared" si="2"/>
        <v>44518</v>
      </c>
      <c r="U7" s="45">
        <f t="shared" si="2"/>
        <v>44519</v>
      </c>
      <c r="V7" s="45">
        <f t="shared" si="2"/>
        <v>44520</v>
      </c>
      <c r="W7" s="45">
        <f t="shared" si="2"/>
        <v>44521</v>
      </c>
      <c r="X7" s="45">
        <f t="shared" si="2"/>
        <v>44522</v>
      </c>
      <c r="Y7" s="45">
        <f t="shared" si="2"/>
        <v>44523</v>
      </c>
      <c r="Z7" s="45">
        <f t="shared" si="2"/>
        <v>44524</v>
      </c>
      <c r="AA7" s="45">
        <f t="shared" si="2"/>
        <v>44525</v>
      </c>
      <c r="AB7" s="45">
        <f t="shared" si="2"/>
        <v>44526</v>
      </c>
      <c r="AC7" s="45">
        <f t="shared" si="2"/>
        <v>44527</v>
      </c>
      <c r="AD7" s="45">
        <f t="shared" si="2"/>
        <v>44528</v>
      </c>
      <c r="AE7" s="45">
        <f t="shared" si="2"/>
        <v>44529</v>
      </c>
      <c r="AF7" s="45">
        <f t="shared" si="2"/>
        <v>44530</v>
      </c>
      <c r="AG7" s="45" t="str">
        <f t="shared" si="2"/>
        <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Octobre!AM8-(COUNTIF(C8:AG8,$C$2))+2.5</f>
        <v>45</v>
      </c>
      <c r="AO8" s="72">
        <f>Octobre!AO8+AI9-AJ9-AK10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Octobre!AM11-(COUNTIF(C11:AG11,$C$2))+2.5</f>
        <v>26.5</v>
      </c>
      <c r="AO11" s="72">
        <f>Octobre!AO11+AI12-AJ12-AK13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Octobre!AM14-(COUNTIF(C14:AG14,$C$2))+2.5</f>
        <v>27</v>
      </c>
      <c r="AO14" s="72">
        <f>Octobre!AO14+AI15-AJ15-AK16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Octobre!AM17-(COUNTIF(C17:AG17,$C$2))+2.5</f>
        <v>30.18</v>
      </c>
      <c r="AO17" s="72">
        <f>Octobre!AO17+AI18-AJ18-AK19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Octobre!AM20-(COUNTIF(C20:AG20,$C$2))+2.5</f>
        <v>26.5</v>
      </c>
      <c r="AO20" s="72">
        <f>Octobre!AO20+AI21-AJ21-AK22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203" priority="51" operator="equal">
      <formula>0</formula>
    </cfRule>
  </conditionalFormatting>
  <conditionalFormatting sqref="B2:D2 F2:G2 J2:K2 N2:O2 R2:S2 V2:AG2 B3:AG9">
    <cfRule type="cellIs" dxfId="202" priority="46" operator="equal">
      <formula>$R$2</formula>
    </cfRule>
    <cfRule type="cellIs" dxfId="201" priority="47" operator="equal">
      <formula>$N$2</formula>
    </cfRule>
    <cfRule type="cellIs" dxfId="200" priority="48" operator="equal">
      <formula>$J$2</formula>
    </cfRule>
    <cfRule type="cellIs" dxfId="199" priority="49" operator="equal">
      <formula>$F$2</formula>
    </cfRule>
    <cfRule type="cellIs" dxfId="198" priority="50" operator="equal">
      <formula>$C$2</formula>
    </cfRule>
  </conditionalFormatting>
  <conditionalFormatting sqref="B10:AG10">
    <cfRule type="cellIs" dxfId="197" priority="41" operator="equal">
      <formula>$R$2</formula>
    </cfRule>
    <cfRule type="cellIs" dxfId="196" priority="42" operator="equal">
      <formula>$N$2</formula>
    </cfRule>
    <cfRule type="cellIs" dxfId="195" priority="43" operator="equal">
      <formula>$J$2</formula>
    </cfRule>
    <cfRule type="cellIs" dxfId="194" priority="44" operator="equal">
      <formula>$F$2</formula>
    </cfRule>
    <cfRule type="cellIs" dxfId="193" priority="45" operator="equal">
      <formula>$C$2</formula>
    </cfRule>
  </conditionalFormatting>
  <conditionalFormatting sqref="B17:AG18">
    <cfRule type="cellIs" dxfId="192" priority="16" operator="equal">
      <formula>$R$2</formula>
    </cfRule>
    <cfRule type="cellIs" dxfId="191" priority="17" operator="equal">
      <formula>$N$2</formula>
    </cfRule>
    <cfRule type="cellIs" dxfId="190" priority="18" operator="equal">
      <formula>$J$2</formula>
    </cfRule>
    <cfRule type="cellIs" dxfId="189" priority="19" operator="equal">
      <formula>$F$2</formula>
    </cfRule>
    <cfRule type="cellIs" dxfId="188" priority="20" operator="equal">
      <formula>$C$2</formula>
    </cfRule>
  </conditionalFormatting>
  <conditionalFormatting sqref="B16:AG16">
    <cfRule type="cellIs" dxfId="187" priority="21" operator="equal">
      <formula>$R$2</formula>
    </cfRule>
    <cfRule type="cellIs" dxfId="186" priority="22" operator="equal">
      <formula>$N$2</formula>
    </cfRule>
    <cfRule type="cellIs" dxfId="185" priority="23" operator="equal">
      <formula>$J$2</formula>
    </cfRule>
    <cfRule type="cellIs" dxfId="184" priority="24" operator="equal">
      <formula>$F$2</formula>
    </cfRule>
    <cfRule type="cellIs" dxfId="183" priority="25" operator="equal">
      <formula>$C$2</formula>
    </cfRule>
  </conditionalFormatting>
  <conditionalFormatting sqref="B14:AG15">
    <cfRule type="cellIs" dxfId="182" priority="26" operator="equal">
      <formula>$R$2</formula>
    </cfRule>
    <cfRule type="cellIs" dxfId="181" priority="27" operator="equal">
      <formula>$N$2</formula>
    </cfRule>
    <cfRule type="cellIs" dxfId="180" priority="28" operator="equal">
      <formula>$J$2</formula>
    </cfRule>
    <cfRule type="cellIs" dxfId="179" priority="29" operator="equal">
      <formula>$F$2</formula>
    </cfRule>
    <cfRule type="cellIs" dxfId="178" priority="30" operator="equal">
      <formula>$C$2</formula>
    </cfRule>
  </conditionalFormatting>
  <conditionalFormatting sqref="B13:AG13">
    <cfRule type="cellIs" dxfId="177" priority="31" operator="equal">
      <formula>$R$2</formula>
    </cfRule>
    <cfRule type="cellIs" dxfId="176" priority="32" operator="equal">
      <formula>$N$2</formula>
    </cfRule>
    <cfRule type="cellIs" dxfId="175" priority="33" operator="equal">
      <formula>$J$2</formula>
    </cfRule>
    <cfRule type="cellIs" dxfId="174" priority="34" operator="equal">
      <formula>$F$2</formula>
    </cfRule>
    <cfRule type="cellIs" dxfId="173" priority="35" operator="equal">
      <formula>$C$2</formula>
    </cfRule>
  </conditionalFormatting>
  <conditionalFormatting sqref="B11:AG12">
    <cfRule type="cellIs" dxfId="172" priority="36" operator="equal">
      <formula>$R$2</formula>
    </cfRule>
    <cfRule type="cellIs" dxfId="171" priority="37" operator="equal">
      <formula>$N$2</formula>
    </cfRule>
    <cfRule type="cellIs" dxfId="170" priority="38" operator="equal">
      <formula>$J$2</formula>
    </cfRule>
    <cfRule type="cellIs" dxfId="169" priority="39" operator="equal">
      <formula>$F$2</formula>
    </cfRule>
    <cfRule type="cellIs" dxfId="168" priority="40" operator="equal">
      <formula>$C$2</formula>
    </cfRule>
  </conditionalFormatting>
  <conditionalFormatting sqref="B19:AG19">
    <cfRule type="cellIs" dxfId="167" priority="11" operator="equal">
      <formula>$R$2</formula>
    </cfRule>
    <cfRule type="cellIs" dxfId="166" priority="12" operator="equal">
      <formula>$N$2</formula>
    </cfRule>
    <cfRule type="cellIs" dxfId="165" priority="13" operator="equal">
      <formula>$J$2</formula>
    </cfRule>
    <cfRule type="cellIs" dxfId="164" priority="14" operator="equal">
      <formula>$F$2</formula>
    </cfRule>
    <cfRule type="cellIs" dxfId="163" priority="15" operator="equal">
      <formula>$C$2</formula>
    </cfRule>
  </conditionalFormatting>
  <conditionalFormatting sqref="B20:AG21">
    <cfRule type="cellIs" dxfId="162" priority="6" operator="equal">
      <formula>$R$2</formula>
    </cfRule>
    <cfRule type="cellIs" dxfId="161" priority="7" operator="equal">
      <formula>$N$2</formula>
    </cfRule>
    <cfRule type="cellIs" dxfId="160" priority="8" operator="equal">
      <formula>$J$2</formula>
    </cfRule>
    <cfRule type="cellIs" dxfId="159" priority="9" operator="equal">
      <formula>$F$2</formula>
    </cfRule>
    <cfRule type="cellIs" dxfId="158" priority="10" operator="equal">
      <formula>$C$2</formula>
    </cfRule>
  </conditionalFormatting>
  <conditionalFormatting sqref="B22:AG22">
    <cfRule type="cellIs" dxfId="157" priority="1" operator="equal">
      <formula>$R$2</formula>
    </cfRule>
    <cfRule type="cellIs" dxfId="156" priority="2" operator="equal">
      <formula>$N$2</formula>
    </cfRule>
    <cfRule type="cellIs" dxfId="155" priority="3" operator="equal">
      <formula>$J$2</formula>
    </cfRule>
    <cfRule type="cellIs" dxfId="154" priority="4" operator="equal">
      <formula>$F$2</formula>
    </cfRule>
    <cfRule type="cellIs" dxfId="153"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855468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1" t="s">
        <v>2</v>
      </c>
      <c r="E2" s="71"/>
      <c r="F2" s="44" t="s">
        <v>30</v>
      </c>
      <c r="G2" s="71" t="s">
        <v>32</v>
      </c>
      <c r="H2" s="71"/>
      <c r="I2" s="71"/>
      <c r="J2" s="44" t="s">
        <v>3</v>
      </c>
      <c r="K2" s="71" t="s">
        <v>4</v>
      </c>
      <c r="L2" s="71"/>
      <c r="M2" s="71"/>
      <c r="N2" s="44" t="s">
        <v>16</v>
      </c>
      <c r="O2" s="71" t="s">
        <v>17</v>
      </c>
      <c r="P2" s="71"/>
      <c r="Q2" s="71"/>
      <c r="R2" s="44" t="s">
        <v>31</v>
      </c>
      <c r="S2" s="71" t="s">
        <v>19</v>
      </c>
      <c r="T2" s="71"/>
      <c r="U2" s="71"/>
      <c r="AH2" s="22" t="s">
        <v>20</v>
      </c>
      <c r="AI2" s="23">
        <v>12</v>
      </c>
      <c r="AJ2" s="58"/>
    </row>
    <row r="4" spans="2:41" ht="27.95" customHeight="1" x14ac:dyDescent="0.3">
      <c r="B4" s="7" t="s">
        <v>25</v>
      </c>
      <c r="C4" s="69" t="s">
        <v>12</v>
      </c>
      <c r="D4" s="69"/>
      <c r="E4" s="69"/>
      <c r="F4" s="69"/>
      <c r="G4" s="69"/>
      <c r="H4" s="69"/>
      <c r="I4" s="69"/>
      <c r="J4" s="69"/>
      <c r="K4" s="69"/>
      <c r="L4" s="69"/>
      <c r="M4" s="69"/>
      <c r="N4" s="69"/>
      <c r="O4" s="69"/>
      <c r="P4" s="69"/>
      <c r="Q4" s="69"/>
      <c r="R4" s="69"/>
      <c r="S4" s="69"/>
      <c r="T4" s="69"/>
      <c r="U4" s="69"/>
      <c r="V4" s="69"/>
      <c r="W4" s="69"/>
      <c r="X4" s="69"/>
      <c r="Y4" s="69"/>
      <c r="Z4" s="69"/>
      <c r="AA4" s="69"/>
      <c r="AB4" s="69"/>
      <c r="AC4" s="69"/>
      <c r="AD4" s="69"/>
      <c r="AE4" s="69"/>
      <c r="AF4" s="69"/>
      <c r="AG4" s="69"/>
      <c r="AH4" s="42" t="s">
        <v>23</v>
      </c>
      <c r="AI4" s="43">
        <v>2021</v>
      </c>
      <c r="AJ4" s="43"/>
      <c r="AK4" s="3"/>
    </row>
    <row r="5" spans="2:41" ht="12.95" customHeight="1" x14ac:dyDescent="0.25">
      <c r="B5" s="8" t="s">
        <v>15</v>
      </c>
      <c r="C5" s="9">
        <f t="shared" ref="C5:AG5" si="0">IFERROR(WEEKNUM(DATE($AI4,Décembre,DAY(C7)),1)-1,"")</f>
        <v>48</v>
      </c>
      <c r="D5" s="9">
        <f t="shared" si="0"/>
        <v>48</v>
      </c>
      <c r="E5" s="9">
        <f t="shared" si="0"/>
        <v>48</v>
      </c>
      <c r="F5" s="9">
        <f t="shared" si="0"/>
        <v>48</v>
      </c>
      <c r="G5" s="9">
        <f t="shared" si="0"/>
        <v>49</v>
      </c>
      <c r="H5" s="9">
        <f t="shared" si="0"/>
        <v>49</v>
      </c>
      <c r="I5" s="9">
        <f t="shared" si="0"/>
        <v>49</v>
      </c>
      <c r="J5" s="9">
        <f t="shared" si="0"/>
        <v>49</v>
      </c>
      <c r="K5" s="9">
        <f t="shared" si="0"/>
        <v>49</v>
      </c>
      <c r="L5" s="9">
        <f t="shared" si="0"/>
        <v>49</v>
      </c>
      <c r="M5" s="9">
        <f t="shared" si="0"/>
        <v>49</v>
      </c>
      <c r="N5" s="9">
        <f t="shared" si="0"/>
        <v>50</v>
      </c>
      <c r="O5" s="9">
        <f t="shared" si="0"/>
        <v>50</v>
      </c>
      <c r="P5" s="9">
        <f t="shared" si="0"/>
        <v>50</v>
      </c>
      <c r="Q5" s="9">
        <f t="shared" si="0"/>
        <v>50</v>
      </c>
      <c r="R5" s="9">
        <f t="shared" si="0"/>
        <v>50</v>
      </c>
      <c r="S5" s="9">
        <f t="shared" si="0"/>
        <v>50</v>
      </c>
      <c r="T5" s="9">
        <f t="shared" si="0"/>
        <v>50</v>
      </c>
      <c r="U5" s="9">
        <f t="shared" si="0"/>
        <v>51</v>
      </c>
      <c r="V5" s="9">
        <f t="shared" si="0"/>
        <v>51</v>
      </c>
      <c r="W5" s="9">
        <f t="shared" si="0"/>
        <v>51</v>
      </c>
      <c r="X5" s="9">
        <f t="shared" si="0"/>
        <v>51</v>
      </c>
      <c r="Y5" s="9">
        <f t="shared" si="0"/>
        <v>51</v>
      </c>
      <c r="Z5" s="9">
        <f t="shared" si="0"/>
        <v>51</v>
      </c>
      <c r="AA5" s="9">
        <f t="shared" si="0"/>
        <v>51</v>
      </c>
      <c r="AB5" s="9">
        <f t="shared" si="0"/>
        <v>52</v>
      </c>
      <c r="AC5" s="9">
        <f t="shared" si="0"/>
        <v>52</v>
      </c>
      <c r="AD5" s="9">
        <f t="shared" si="0"/>
        <v>52</v>
      </c>
      <c r="AE5" s="9">
        <f t="shared" si="0"/>
        <v>52</v>
      </c>
      <c r="AF5" s="9">
        <f t="shared" si="0"/>
        <v>52</v>
      </c>
      <c r="AG5" s="9">
        <f t="shared" si="0"/>
        <v>52</v>
      </c>
      <c r="AH5" s="3"/>
      <c r="AI5" s="3"/>
      <c r="AJ5" s="3"/>
      <c r="AK5" s="3"/>
    </row>
    <row r="6" spans="2:41" s="2" customFormat="1" ht="17.45" customHeight="1" x14ac:dyDescent="0.25">
      <c r="B6" s="5"/>
      <c r="C6" s="6" t="str">
        <f>IFERROR(TEXT(WEEKDAY(C7),"jjj"),"")</f>
        <v>mer</v>
      </c>
      <c r="D6" s="6" t="str">
        <f t="shared" ref="D6:AG6" si="1">IFERROR(TEXT(WEEKDAY(D7),"jjj"),"")</f>
        <v>jeu</v>
      </c>
      <c r="E6" s="6" t="str">
        <f t="shared" si="1"/>
        <v>ven</v>
      </c>
      <c r="F6" s="6" t="str">
        <f t="shared" si="1"/>
        <v>sam</v>
      </c>
      <c r="G6" s="6" t="str">
        <f t="shared" si="1"/>
        <v>dim</v>
      </c>
      <c r="H6" s="6" t="str">
        <f t="shared" si="1"/>
        <v>lun</v>
      </c>
      <c r="I6" s="6" t="str">
        <f t="shared" si="1"/>
        <v>mar</v>
      </c>
      <c r="J6" s="6" t="str">
        <f t="shared" si="1"/>
        <v>mer</v>
      </c>
      <c r="K6" s="6" t="str">
        <f t="shared" si="1"/>
        <v>jeu</v>
      </c>
      <c r="L6" s="6" t="str">
        <f t="shared" si="1"/>
        <v>ven</v>
      </c>
      <c r="M6" s="6" t="str">
        <f t="shared" si="1"/>
        <v>sam</v>
      </c>
      <c r="N6" s="6" t="str">
        <f t="shared" si="1"/>
        <v>dim</v>
      </c>
      <c r="O6" s="6" t="str">
        <f t="shared" si="1"/>
        <v>lun</v>
      </c>
      <c r="P6" s="6" t="str">
        <f t="shared" si="1"/>
        <v>mar</v>
      </c>
      <c r="Q6" s="6" t="str">
        <f t="shared" si="1"/>
        <v>mer</v>
      </c>
      <c r="R6" s="6" t="str">
        <f t="shared" si="1"/>
        <v>jeu</v>
      </c>
      <c r="S6" s="6" t="str">
        <f t="shared" si="1"/>
        <v>ven</v>
      </c>
      <c r="T6" s="6" t="str">
        <f t="shared" si="1"/>
        <v>sam</v>
      </c>
      <c r="U6" s="6" t="str">
        <f t="shared" si="1"/>
        <v>dim</v>
      </c>
      <c r="V6" s="6" t="str">
        <f t="shared" si="1"/>
        <v>lun</v>
      </c>
      <c r="W6" s="6" t="str">
        <f t="shared" si="1"/>
        <v>mar</v>
      </c>
      <c r="X6" s="6" t="str">
        <f t="shared" si="1"/>
        <v>mer</v>
      </c>
      <c r="Y6" s="6" t="str">
        <f t="shared" si="1"/>
        <v>jeu</v>
      </c>
      <c r="Z6" s="6" t="str">
        <f t="shared" si="1"/>
        <v>ven</v>
      </c>
      <c r="AA6" s="6" t="str">
        <f t="shared" si="1"/>
        <v>sam</v>
      </c>
      <c r="AB6" s="6" t="str">
        <f t="shared" si="1"/>
        <v>dim</v>
      </c>
      <c r="AC6" s="6" t="str">
        <f t="shared" si="1"/>
        <v>lun</v>
      </c>
      <c r="AD6" s="6" t="str">
        <f t="shared" si="1"/>
        <v>mar</v>
      </c>
      <c r="AE6" s="6" t="str">
        <f t="shared" si="1"/>
        <v>mer</v>
      </c>
      <c r="AF6" s="6" t="str">
        <f t="shared" si="1"/>
        <v>jeu</v>
      </c>
      <c r="AG6" s="6" t="str">
        <f t="shared" si="1"/>
        <v>ven</v>
      </c>
      <c r="AH6" s="70" t="s">
        <v>13</v>
      </c>
      <c r="AI6" s="70" t="s">
        <v>14</v>
      </c>
      <c r="AJ6" s="70" t="s">
        <v>28</v>
      </c>
      <c r="AK6" s="70" t="s">
        <v>22</v>
      </c>
      <c r="AM6" s="74" t="s">
        <v>24</v>
      </c>
      <c r="AO6" s="74" t="s">
        <v>29</v>
      </c>
    </row>
    <row r="7" spans="2:41" s="2" customFormat="1" ht="17.45" customHeight="1" x14ac:dyDescent="0.25">
      <c r="B7" s="24" t="s">
        <v>6</v>
      </c>
      <c r="C7" s="45">
        <f>DATE(AI4,AI2,1)</f>
        <v>44531</v>
      </c>
      <c r="D7" s="45">
        <f>IFERROR(IF(C7&gt;=EOMONTH(C7,0),"",C7+1),"")</f>
        <v>44532</v>
      </c>
      <c r="E7" s="45">
        <f t="shared" ref="E7:AG7" si="2">IFERROR(IF(D7&gt;=EOMONTH(D7,0),"",D7+1),"")</f>
        <v>44533</v>
      </c>
      <c r="F7" s="45">
        <f t="shared" si="2"/>
        <v>44534</v>
      </c>
      <c r="G7" s="45">
        <f t="shared" si="2"/>
        <v>44535</v>
      </c>
      <c r="H7" s="45">
        <f t="shared" si="2"/>
        <v>44536</v>
      </c>
      <c r="I7" s="45">
        <f t="shared" si="2"/>
        <v>44537</v>
      </c>
      <c r="J7" s="45">
        <f t="shared" si="2"/>
        <v>44538</v>
      </c>
      <c r="K7" s="45">
        <f t="shared" si="2"/>
        <v>44539</v>
      </c>
      <c r="L7" s="45">
        <f t="shared" si="2"/>
        <v>44540</v>
      </c>
      <c r="M7" s="45">
        <f t="shared" si="2"/>
        <v>44541</v>
      </c>
      <c r="N7" s="45">
        <f t="shared" si="2"/>
        <v>44542</v>
      </c>
      <c r="O7" s="45">
        <f t="shared" si="2"/>
        <v>44543</v>
      </c>
      <c r="P7" s="45">
        <f t="shared" si="2"/>
        <v>44544</v>
      </c>
      <c r="Q7" s="45">
        <f t="shared" si="2"/>
        <v>44545</v>
      </c>
      <c r="R7" s="45">
        <f t="shared" si="2"/>
        <v>44546</v>
      </c>
      <c r="S7" s="45">
        <f t="shared" si="2"/>
        <v>44547</v>
      </c>
      <c r="T7" s="45">
        <f t="shared" si="2"/>
        <v>44548</v>
      </c>
      <c r="U7" s="45">
        <f t="shared" si="2"/>
        <v>44549</v>
      </c>
      <c r="V7" s="45">
        <f t="shared" si="2"/>
        <v>44550</v>
      </c>
      <c r="W7" s="45">
        <f t="shared" si="2"/>
        <v>44551</v>
      </c>
      <c r="X7" s="45">
        <f t="shared" si="2"/>
        <v>44552</v>
      </c>
      <c r="Y7" s="45">
        <f t="shared" si="2"/>
        <v>44553</v>
      </c>
      <c r="Z7" s="45">
        <f t="shared" si="2"/>
        <v>44554</v>
      </c>
      <c r="AA7" s="45">
        <f t="shared" si="2"/>
        <v>44555</v>
      </c>
      <c r="AB7" s="45">
        <f t="shared" si="2"/>
        <v>44556</v>
      </c>
      <c r="AC7" s="45">
        <f t="shared" si="2"/>
        <v>44557</v>
      </c>
      <c r="AD7" s="45">
        <f t="shared" si="2"/>
        <v>44558</v>
      </c>
      <c r="AE7" s="45">
        <f t="shared" si="2"/>
        <v>44559</v>
      </c>
      <c r="AF7" s="45">
        <f t="shared" si="2"/>
        <v>44560</v>
      </c>
      <c r="AG7" s="45">
        <f t="shared" si="2"/>
        <v>44561</v>
      </c>
      <c r="AH7" s="70"/>
      <c r="AI7" s="70"/>
      <c r="AJ7" s="73"/>
      <c r="AK7" s="70"/>
      <c r="AM7" s="74"/>
      <c r="AO7" s="74"/>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72">
        <f>Novembre!AM8-(COUNTIF(C8:AG8,$C$2))+2.5</f>
        <v>47.5</v>
      </c>
      <c r="AO8" s="72">
        <f>Novembre!AO8+AI9-AJ9-AK10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72"/>
      <c r="AO9" s="72"/>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72"/>
      <c r="AO10" s="72"/>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72">
        <f>Novembre!AM11-(COUNTIF(C11:AG11,$C$2))+2.5</f>
        <v>29</v>
      </c>
      <c r="AO11" s="72">
        <f>Novembre!AO11+AI12-AJ12-AK13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72"/>
      <c r="AO12" s="72"/>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72"/>
      <c r="AO13" s="72"/>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72">
        <f>Novembre!AM14-(COUNTIF(C14:AG14,$C$2))+2.5</f>
        <v>29.5</v>
      </c>
      <c r="AO14" s="72">
        <f>Novembre!AO14+AI15-AJ15-AK16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72"/>
      <c r="AO15" s="72"/>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72"/>
      <c r="AO16" s="72"/>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72">
        <f>Novembre!AM17-(COUNTIF(C17:AG17,$C$2))+2.5</f>
        <v>32.68</v>
      </c>
      <c r="AO17" s="72">
        <f>Novembre!AO17+AI18-AJ18-AK19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72"/>
      <c r="AO18" s="72"/>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72"/>
      <c r="AO19" s="72"/>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72">
        <f>Novembre!AM20-(COUNTIF(C20:AG20,$C$2))+2.5</f>
        <v>29</v>
      </c>
      <c r="AO20" s="72">
        <f>Novembre!AO20+AI21-AJ21-AK22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72"/>
      <c r="AO21" s="72"/>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72"/>
      <c r="AO22" s="72"/>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152" priority="51" operator="equal">
      <formula>0</formula>
    </cfRule>
  </conditionalFormatting>
  <conditionalFormatting sqref="B2:D2 F2:G2 J2:K2 N2:O2 R2:S2 V2:AG2 B3:AG9">
    <cfRule type="cellIs" dxfId="151" priority="46" operator="equal">
      <formula>$R$2</formula>
    </cfRule>
    <cfRule type="cellIs" dxfId="150" priority="47" operator="equal">
      <formula>$N$2</formula>
    </cfRule>
    <cfRule type="cellIs" dxfId="149" priority="48" operator="equal">
      <formula>$J$2</formula>
    </cfRule>
    <cfRule type="cellIs" dxfId="148" priority="49" operator="equal">
      <formula>$F$2</formula>
    </cfRule>
    <cfRule type="cellIs" dxfId="147" priority="50" operator="equal">
      <formula>$C$2</formula>
    </cfRule>
  </conditionalFormatting>
  <conditionalFormatting sqref="B10:AG10">
    <cfRule type="cellIs" dxfId="146" priority="41" operator="equal">
      <formula>$R$2</formula>
    </cfRule>
    <cfRule type="cellIs" dxfId="145" priority="42" operator="equal">
      <formula>$N$2</formula>
    </cfRule>
    <cfRule type="cellIs" dxfId="144" priority="43" operator="equal">
      <formula>$J$2</formula>
    </cfRule>
    <cfRule type="cellIs" dxfId="143" priority="44" operator="equal">
      <formula>$F$2</formula>
    </cfRule>
    <cfRule type="cellIs" dxfId="142" priority="45" operator="equal">
      <formula>$C$2</formula>
    </cfRule>
  </conditionalFormatting>
  <conditionalFormatting sqref="B17:AG18">
    <cfRule type="cellIs" dxfId="141" priority="16" operator="equal">
      <formula>$R$2</formula>
    </cfRule>
    <cfRule type="cellIs" dxfId="140" priority="17" operator="equal">
      <formula>$N$2</formula>
    </cfRule>
    <cfRule type="cellIs" dxfId="139" priority="18" operator="equal">
      <formula>$J$2</formula>
    </cfRule>
    <cfRule type="cellIs" dxfId="138" priority="19" operator="equal">
      <formula>$F$2</formula>
    </cfRule>
    <cfRule type="cellIs" dxfId="137" priority="20" operator="equal">
      <formula>$C$2</formula>
    </cfRule>
  </conditionalFormatting>
  <conditionalFormatting sqref="B16:AG16">
    <cfRule type="cellIs" dxfId="136" priority="21" operator="equal">
      <formula>$R$2</formula>
    </cfRule>
    <cfRule type="cellIs" dxfId="135" priority="22" operator="equal">
      <formula>$N$2</formula>
    </cfRule>
    <cfRule type="cellIs" dxfId="134" priority="23" operator="equal">
      <formula>$J$2</formula>
    </cfRule>
    <cfRule type="cellIs" dxfId="133" priority="24" operator="equal">
      <formula>$F$2</formula>
    </cfRule>
    <cfRule type="cellIs" dxfId="132" priority="25" operator="equal">
      <formula>$C$2</formula>
    </cfRule>
  </conditionalFormatting>
  <conditionalFormatting sqref="B14:AG15">
    <cfRule type="cellIs" dxfId="131" priority="26" operator="equal">
      <formula>$R$2</formula>
    </cfRule>
    <cfRule type="cellIs" dxfId="130" priority="27" operator="equal">
      <formula>$N$2</formula>
    </cfRule>
    <cfRule type="cellIs" dxfId="129" priority="28" operator="equal">
      <formula>$J$2</formula>
    </cfRule>
    <cfRule type="cellIs" dxfId="128" priority="29" operator="equal">
      <formula>$F$2</formula>
    </cfRule>
    <cfRule type="cellIs" dxfId="127" priority="30" operator="equal">
      <formula>$C$2</formula>
    </cfRule>
  </conditionalFormatting>
  <conditionalFormatting sqref="B13:AG13">
    <cfRule type="cellIs" dxfId="126" priority="31" operator="equal">
      <formula>$R$2</formula>
    </cfRule>
    <cfRule type="cellIs" dxfId="125" priority="32" operator="equal">
      <formula>$N$2</formula>
    </cfRule>
    <cfRule type="cellIs" dxfId="124" priority="33" operator="equal">
      <formula>$J$2</formula>
    </cfRule>
    <cfRule type="cellIs" dxfId="123" priority="34" operator="equal">
      <formula>$F$2</formula>
    </cfRule>
    <cfRule type="cellIs" dxfId="122" priority="35" operator="equal">
      <formula>$C$2</formula>
    </cfRule>
  </conditionalFormatting>
  <conditionalFormatting sqref="B11:AG12">
    <cfRule type="cellIs" dxfId="121" priority="36" operator="equal">
      <formula>$R$2</formula>
    </cfRule>
    <cfRule type="cellIs" dxfId="120" priority="37" operator="equal">
      <formula>$N$2</formula>
    </cfRule>
    <cfRule type="cellIs" dxfId="119" priority="38" operator="equal">
      <formula>$J$2</formula>
    </cfRule>
    <cfRule type="cellIs" dxfId="118" priority="39" operator="equal">
      <formula>$F$2</formula>
    </cfRule>
    <cfRule type="cellIs" dxfId="117" priority="40" operator="equal">
      <formula>$C$2</formula>
    </cfRule>
  </conditionalFormatting>
  <conditionalFormatting sqref="B19:AG19">
    <cfRule type="cellIs" dxfId="116" priority="11" operator="equal">
      <formula>$R$2</formula>
    </cfRule>
    <cfRule type="cellIs" dxfId="115" priority="12" operator="equal">
      <formula>$N$2</formula>
    </cfRule>
    <cfRule type="cellIs" dxfId="114" priority="13" operator="equal">
      <formula>$J$2</formula>
    </cfRule>
    <cfRule type="cellIs" dxfId="113" priority="14" operator="equal">
      <formula>$F$2</formula>
    </cfRule>
    <cfRule type="cellIs" dxfId="112" priority="15" operator="equal">
      <formula>$C$2</formula>
    </cfRule>
  </conditionalFormatting>
  <conditionalFormatting sqref="B20:AG21">
    <cfRule type="cellIs" dxfId="111" priority="6" operator="equal">
      <formula>$R$2</formula>
    </cfRule>
    <cfRule type="cellIs" dxfId="110" priority="7" operator="equal">
      <formula>$N$2</formula>
    </cfRule>
    <cfRule type="cellIs" dxfId="109" priority="8" operator="equal">
      <formula>$J$2</formula>
    </cfRule>
    <cfRule type="cellIs" dxfId="108" priority="9" operator="equal">
      <formula>$F$2</formula>
    </cfRule>
    <cfRule type="cellIs" dxfId="107" priority="10" operator="equal">
      <formula>$C$2</formula>
    </cfRule>
  </conditionalFormatting>
  <conditionalFormatting sqref="B22:AG22">
    <cfRule type="cellIs" dxfId="106" priority="1" operator="equal">
      <formula>$R$2</formula>
    </cfRule>
    <cfRule type="cellIs" dxfId="105" priority="2" operator="equal">
      <formula>$N$2</formula>
    </cfRule>
    <cfRule type="cellIs" dxfId="104" priority="3" operator="equal">
      <formula>$J$2</formula>
    </cfRule>
    <cfRule type="cellIs" dxfId="103" priority="4" operator="equal">
      <formula>$F$2</formula>
    </cfRule>
    <cfRule type="cellIs" dxfId="102"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employés'!$B$5:$B$9</xm:f>
          </x14:formula1>
          <xm:sqref>B14:B15 B20:B21 B17:B18 B11:B12 B8:B9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21</vt:i4>
      </vt:variant>
    </vt:vector>
  </HeadingPairs>
  <TitlesOfParts>
    <vt:vector size="34" baseType="lpstr">
      <vt:lpstr>Infos employés</vt:lpstr>
      <vt:lpstr>Janvier</vt:lpstr>
      <vt:lpstr>Fevrier</vt:lpstr>
      <vt:lpstr>Mars</vt:lpstr>
      <vt:lpstr>Avril</vt:lpstr>
      <vt:lpstr>Mai</vt:lpstr>
      <vt:lpstr>Juin</vt:lpstr>
      <vt:lpstr>Juillet</vt:lpstr>
      <vt:lpstr>Août</vt:lpstr>
      <vt:lpstr>Septembre</vt:lpstr>
      <vt:lpstr>Octobre</vt:lpstr>
      <vt:lpstr>Novembre</vt:lpstr>
      <vt:lpstr>Décembre</vt:lpstr>
      <vt:lpstr>Année</vt:lpstr>
      <vt:lpstr>Août</vt:lpstr>
      <vt:lpstr>Avril</vt:lpstr>
      <vt:lpstr>Congé</vt:lpstr>
      <vt:lpstr>Décembre</vt:lpstr>
      <vt:lpstr>Ecole</vt:lpstr>
      <vt:lpstr>Fevrier</vt:lpstr>
      <vt:lpstr>Janvier</vt:lpstr>
      <vt:lpstr>Juillet</vt:lpstr>
      <vt:lpstr>Juin</vt:lpstr>
      <vt:lpstr>Mai</vt:lpstr>
      <vt:lpstr>Maladie</vt:lpstr>
      <vt:lpstr>Mars</vt:lpstr>
      <vt:lpstr>N°_DU_JOUR</vt:lpstr>
      <vt:lpstr>N°_DU_MOIS</vt:lpstr>
      <vt:lpstr>NJanvier</vt:lpstr>
      <vt:lpstr>NomMois</vt:lpstr>
      <vt:lpstr>Novembre</vt:lpstr>
      <vt:lpstr>Octobre</vt:lpstr>
      <vt:lpstr>Personnel</vt:lpstr>
      <vt:lpstr>Septembre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Axelle Paul</dc:creator>
  <cp:lastModifiedBy>Michel</cp:lastModifiedBy>
  <dcterms:created xsi:type="dcterms:W3CDTF">2015-06-05T18:19:34Z</dcterms:created>
  <dcterms:modified xsi:type="dcterms:W3CDTF">2021-02-19T08:15:56Z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