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465" windowWidth="28800" windowHeight="15435"/>
  </bookViews>
  <sheets>
    <sheet name="Fromages" sheetId="2" r:id="rId1"/>
  </sheets>
  <definedNames>
    <definedName name="_xlnm._FilterDatabase" localSheetId="0" hidden="1">Fromages!$A$1:$J$1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  <c r="K4" i="2"/>
  <c r="K5" i="2"/>
  <c r="K8" i="2"/>
  <c r="K13" i="2"/>
  <c r="K15" i="2"/>
  <c r="K16" i="2"/>
  <c r="K17" i="2"/>
  <c r="K19" i="2"/>
  <c r="K20" i="2"/>
  <c r="K21" i="2"/>
  <c r="K22" i="2"/>
  <c r="K23" i="2"/>
  <c r="K24" i="2"/>
  <c r="K26" i="2"/>
  <c r="K28" i="2"/>
  <c r="K2" i="2"/>
  <c r="K6" i="2" l="1"/>
  <c r="A59" i="2"/>
  <c r="A81" i="2" a="1"/>
  <c r="A81" i="2" s="1"/>
  <c r="B81" i="2" a="1"/>
  <c r="B81" i="2" s="1"/>
  <c r="C81" i="2" a="1"/>
  <c r="C81" i="2" s="1"/>
  <c r="D81" i="2" a="1"/>
  <c r="D81" i="2" s="1"/>
  <c r="E81" i="2" a="1"/>
  <c r="E81" i="2" s="1"/>
  <c r="F81" i="2" a="1"/>
  <c r="F81" i="2" s="1"/>
  <c r="G81" i="2" a="1"/>
  <c r="G81" i="2" s="1"/>
  <c r="H81" i="2" a="1"/>
  <c r="H81" i="2" s="1"/>
  <c r="I81" i="2" a="1"/>
  <c r="I81" i="2" s="1"/>
  <c r="J81" i="2" a="1"/>
  <c r="J81" i="2" s="1"/>
  <c r="A82" i="2" a="1"/>
  <c r="A82" i="2" s="1"/>
  <c r="B82" i="2" a="1"/>
  <c r="B82" i="2" s="1"/>
  <c r="C82" i="2" a="1"/>
  <c r="C82" i="2" s="1"/>
  <c r="D82" i="2" a="1"/>
  <c r="D82" i="2" s="1"/>
  <c r="E82" i="2" a="1"/>
  <c r="E82" i="2" s="1"/>
  <c r="F82" i="2" a="1"/>
  <c r="F82" i="2" s="1"/>
  <c r="G82" i="2" a="1"/>
  <c r="G82" i="2" s="1"/>
  <c r="H82" i="2" a="1"/>
  <c r="H82" i="2" s="1"/>
  <c r="I82" i="2" a="1"/>
  <c r="I82" i="2" s="1"/>
  <c r="J82" i="2" a="1"/>
  <c r="J82" i="2" s="1"/>
  <c r="A83" i="2" a="1"/>
  <c r="A83" i="2" s="1"/>
  <c r="B83" i="2" a="1"/>
  <c r="B83" i="2" s="1"/>
  <c r="C83" i="2" a="1"/>
  <c r="C83" i="2" s="1"/>
  <c r="D83" i="2" a="1"/>
  <c r="D83" i="2" s="1"/>
  <c r="E83" i="2" a="1"/>
  <c r="E83" i="2" s="1"/>
  <c r="F83" i="2" a="1"/>
  <c r="F83" i="2" s="1"/>
  <c r="G83" i="2" a="1"/>
  <c r="G83" i="2" s="1"/>
  <c r="H83" i="2" a="1"/>
  <c r="H83" i="2" s="1"/>
  <c r="I83" i="2" a="1"/>
  <c r="I83" i="2" s="1"/>
  <c r="J83" i="2" a="1"/>
  <c r="J83" i="2" s="1"/>
  <c r="A84" i="2" a="1"/>
  <c r="A84" i="2" s="1"/>
  <c r="B84" i="2" a="1"/>
  <c r="B84" i="2" s="1"/>
  <c r="C84" i="2" a="1"/>
  <c r="C84" i="2" s="1"/>
  <c r="D84" i="2" a="1"/>
  <c r="D84" i="2" s="1"/>
  <c r="E84" i="2" a="1"/>
  <c r="E84" i="2" s="1"/>
  <c r="F84" i="2" a="1"/>
  <c r="F84" i="2" s="1"/>
  <c r="G84" i="2" a="1"/>
  <c r="G84" i="2" s="1"/>
  <c r="H84" i="2" a="1"/>
  <c r="H84" i="2" s="1"/>
  <c r="I84" i="2" a="1"/>
  <c r="I84" i="2" s="1"/>
  <c r="J84" i="2" a="1"/>
  <c r="J84" i="2" s="1"/>
  <c r="A85" i="2" a="1"/>
  <c r="A85" i="2" s="1"/>
  <c r="B85" i="2" a="1"/>
  <c r="B85" i="2" s="1"/>
  <c r="C85" i="2" a="1"/>
  <c r="C85" i="2" s="1"/>
  <c r="D85" i="2" a="1"/>
  <c r="D85" i="2" s="1"/>
  <c r="E85" i="2" a="1"/>
  <c r="E85" i="2" s="1"/>
  <c r="F85" i="2" a="1"/>
  <c r="F85" i="2" s="1"/>
  <c r="G85" i="2" a="1"/>
  <c r="G85" i="2" s="1"/>
  <c r="H85" i="2" a="1"/>
  <c r="H85" i="2" s="1"/>
  <c r="I85" i="2" a="1"/>
  <c r="I85" i="2" s="1"/>
  <c r="J85" i="2" a="1"/>
  <c r="J85" i="2" s="1"/>
  <c r="A86" i="2" a="1"/>
  <c r="A86" i="2" s="1"/>
  <c r="B86" i="2" a="1"/>
  <c r="B86" i="2" s="1"/>
  <c r="C86" i="2" a="1"/>
  <c r="C86" i="2" s="1"/>
  <c r="D86" i="2" a="1"/>
  <c r="D86" i="2" s="1"/>
  <c r="E86" i="2" a="1"/>
  <c r="E86" i="2" s="1"/>
  <c r="F86" i="2" a="1"/>
  <c r="F86" i="2" s="1"/>
  <c r="G86" i="2" a="1"/>
  <c r="G86" i="2" s="1"/>
  <c r="H86" i="2" a="1"/>
  <c r="H86" i="2" s="1"/>
  <c r="I86" i="2" a="1"/>
  <c r="I86" i="2" s="1"/>
  <c r="J86" i="2" a="1"/>
  <c r="J86" i="2" s="1"/>
  <c r="A87" i="2" a="1"/>
  <c r="A87" i="2" s="1"/>
  <c r="B87" i="2" a="1"/>
  <c r="B87" i="2" s="1"/>
  <c r="C87" i="2" a="1"/>
  <c r="C87" i="2" s="1"/>
  <c r="D87" i="2" a="1"/>
  <c r="D87" i="2" s="1"/>
  <c r="E87" i="2" a="1"/>
  <c r="E87" i="2" s="1"/>
  <c r="F87" i="2" a="1"/>
  <c r="F87" i="2" s="1"/>
  <c r="G87" i="2" a="1"/>
  <c r="G87" i="2" s="1"/>
  <c r="H87" i="2" a="1"/>
  <c r="H87" i="2" s="1"/>
  <c r="I87" i="2" a="1"/>
  <c r="I87" i="2" s="1"/>
  <c r="J87" i="2" a="1"/>
  <c r="J87" i="2" s="1"/>
  <c r="A88" i="2" a="1"/>
  <c r="A88" i="2" s="1"/>
  <c r="B88" i="2" a="1"/>
  <c r="B88" i="2" s="1"/>
  <c r="C88" i="2" a="1"/>
  <c r="C88" i="2" s="1"/>
  <c r="D88" i="2" a="1"/>
  <c r="D88" i="2" s="1"/>
  <c r="E88" i="2" a="1"/>
  <c r="E88" i="2" s="1"/>
  <c r="F88" i="2" a="1"/>
  <c r="F88" i="2" s="1"/>
  <c r="G88" i="2" a="1"/>
  <c r="G88" i="2" s="1"/>
  <c r="H88" i="2" a="1"/>
  <c r="H88" i="2" s="1"/>
  <c r="I88" i="2" a="1"/>
  <c r="I88" i="2" s="1"/>
  <c r="J88" i="2" a="1"/>
  <c r="J88" i="2" s="1"/>
  <c r="A89" i="2" a="1"/>
  <c r="A89" i="2" s="1"/>
  <c r="A90" i="2" a="1"/>
  <c r="A90" i="2" s="1"/>
  <c r="A91" i="2" a="1"/>
  <c r="A91" i="2" s="1"/>
  <c r="A92" i="2" a="1"/>
  <c r="A92" i="2" s="1"/>
  <c r="A93" i="2" a="1"/>
  <c r="A93" i="2" s="1"/>
  <c r="A94" i="2" a="1"/>
  <c r="A94" i="2" s="1"/>
  <c r="A95" i="2" a="1"/>
  <c r="A95" i="2" s="1"/>
  <c r="A96" i="2" a="1"/>
  <c r="A96" i="2" s="1"/>
  <c r="A97" i="2" a="1"/>
  <c r="A97" i="2" s="1"/>
  <c r="A98" i="2" a="1"/>
  <c r="A98" i="2" s="1"/>
  <c r="A99" i="2" a="1"/>
  <c r="A99" i="2" s="1"/>
  <c r="K7" i="2" l="1"/>
  <c r="K9" i="2" l="1"/>
  <c r="E61" i="2" s="1"/>
  <c r="K18" i="2"/>
  <c r="E30" i="2"/>
  <c r="H30" i="2"/>
  <c r="J2" i="2"/>
  <c r="J3" i="2"/>
  <c r="G16" i="2"/>
  <c r="G26" i="2"/>
  <c r="G3" i="2"/>
  <c r="G21" i="2"/>
  <c r="G2" i="2"/>
  <c r="G5" i="2"/>
  <c r="G18" i="2"/>
  <c r="G7" i="2"/>
  <c r="G19" i="2"/>
  <c r="G11" i="2"/>
  <c r="G13" i="2"/>
  <c r="G12" i="2"/>
  <c r="G20" i="2"/>
  <c r="G28" i="2"/>
  <c r="G22" i="2"/>
  <c r="G10" i="2"/>
  <c r="G27" i="2"/>
  <c r="G6" i="2"/>
  <c r="G25" i="2"/>
  <c r="G14" i="2"/>
  <c r="G24" i="2"/>
  <c r="G9" i="2"/>
  <c r="G8" i="2"/>
  <c r="G17" i="2"/>
  <c r="G15" i="2"/>
  <c r="G4" i="2"/>
  <c r="G23" i="2"/>
  <c r="I16" i="2"/>
  <c r="I26" i="2"/>
  <c r="I3" i="2"/>
  <c r="I21" i="2"/>
  <c r="I2" i="2"/>
  <c r="I5" i="2"/>
  <c r="I18" i="2"/>
  <c r="I7" i="2"/>
  <c r="I19" i="2"/>
  <c r="I11" i="2"/>
  <c r="I13" i="2"/>
  <c r="I12" i="2"/>
  <c r="I20" i="2"/>
  <c r="I28" i="2"/>
  <c r="I22" i="2"/>
  <c r="I10" i="2"/>
  <c r="I27" i="2"/>
  <c r="I6" i="2"/>
  <c r="I25" i="2"/>
  <c r="I14" i="2"/>
  <c r="I24" i="2"/>
  <c r="I9" i="2"/>
  <c r="I8" i="2"/>
  <c r="I17" i="2"/>
  <c r="I15" i="2"/>
  <c r="I4" i="2"/>
  <c r="I23" i="2"/>
  <c r="A61" i="2" l="1"/>
  <c r="C61" i="2"/>
  <c r="H61" i="2"/>
  <c r="B61" i="2"/>
  <c r="K10" i="2"/>
  <c r="D61" i="2"/>
  <c r="G61" i="2"/>
  <c r="F61" i="2"/>
  <c r="I61" i="2"/>
  <c r="J4" i="2"/>
  <c r="J15" i="2"/>
  <c r="J17" i="2"/>
  <c r="J8" i="2"/>
  <c r="J9" i="2"/>
  <c r="J24" i="2"/>
  <c r="J14" i="2"/>
  <c r="J25" i="2"/>
  <c r="J6" i="2"/>
  <c r="J61" i="2" s="1"/>
  <c r="J27" i="2"/>
  <c r="J10" i="2"/>
  <c r="J22" i="2"/>
  <c r="J28" i="2"/>
  <c r="J20" i="2"/>
  <c r="J12" i="2"/>
  <c r="J13" i="2"/>
  <c r="J11" i="2"/>
  <c r="J19" i="2"/>
  <c r="J7" i="2"/>
  <c r="J18" i="2"/>
  <c r="J5" i="2"/>
  <c r="J21" i="2"/>
  <c r="J26" i="2"/>
  <c r="J16" i="2"/>
  <c r="J23" i="2"/>
  <c r="K11" i="2" l="1"/>
  <c r="K12" i="2" l="1"/>
  <c r="K14" i="2" l="1"/>
  <c r="D62" i="2"/>
  <c r="B62" i="2" l="1"/>
  <c r="C62" i="2"/>
  <c r="F62" i="2"/>
  <c r="F63" i="2"/>
  <c r="G62" i="2"/>
  <c r="I62" i="2"/>
  <c r="J62" i="2"/>
  <c r="E62" i="2"/>
  <c r="A62" i="2"/>
  <c r="E63" i="2"/>
  <c r="K25" i="2"/>
  <c r="H62" i="2"/>
  <c r="I63" i="2" l="1"/>
  <c r="B63" i="2"/>
  <c r="K27" i="2"/>
  <c r="H63" i="2"/>
  <c r="J63" i="2"/>
  <c r="A63" i="2"/>
  <c r="C63" i="2"/>
  <c r="D80" i="2"/>
  <c r="D63" i="2"/>
  <c r="G63" i="2"/>
  <c r="D64" i="2"/>
  <c r="I67" i="2"/>
  <c r="C65" i="2" l="1"/>
  <c r="E68" i="2"/>
  <c r="J73" i="2"/>
  <c r="G66" i="2"/>
  <c r="J69" i="2"/>
  <c r="A64" i="2"/>
  <c r="C74" i="2"/>
  <c r="H73" i="2"/>
  <c r="J77" i="2"/>
  <c r="J78" i="2"/>
  <c r="J75" i="2"/>
  <c r="F72" i="2"/>
  <c r="E79" i="2"/>
  <c r="A77" i="2"/>
  <c r="J67" i="2"/>
  <c r="I64" i="2"/>
  <c r="E71" i="2"/>
  <c r="C67" i="2"/>
  <c r="C66" i="2"/>
  <c r="G65" i="2"/>
  <c r="H69" i="2"/>
  <c r="A68" i="2"/>
  <c r="D65" i="2"/>
  <c r="C80" i="2"/>
  <c r="A79" i="2"/>
  <c r="D71" i="2"/>
  <c r="C72" i="2"/>
  <c r="G71" i="2"/>
  <c r="I80" i="2"/>
  <c r="I73" i="2"/>
  <c r="F77" i="2"/>
  <c r="F73" i="2"/>
  <c r="I72" i="2"/>
  <c r="J76" i="2"/>
  <c r="H77" i="2"/>
  <c r="B80" i="2"/>
  <c r="C77" i="2"/>
  <c r="F66" i="2"/>
  <c r="D70" i="2"/>
  <c r="I78" i="2"/>
  <c r="F74" i="2"/>
  <c r="H74" i="2"/>
  <c r="I75" i="2"/>
  <c r="E75" i="2"/>
  <c r="B68" i="2"/>
  <c r="E70" i="2"/>
  <c r="E73" i="2"/>
  <c r="B67" i="2"/>
  <c r="A66" i="2"/>
  <c r="G64" i="2"/>
  <c r="G78" i="2"/>
  <c r="H64" i="2"/>
  <c r="B72" i="2"/>
  <c r="A65" i="2"/>
  <c r="J79" i="2"/>
  <c r="A72" i="2"/>
  <c r="C68" i="2"/>
  <c r="A67" i="2"/>
  <c r="C78" i="2"/>
  <c r="I74" i="2"/>
  <c r="E80" i="2"/>
  <c r="J66" i="2"/>
  <c r="D69" i="2"/>
  <c r="I76" i="2"/>
  <c r="C71" i="2"/>
  <c r="E77" i="2"/>
  <c r="B64" i="2"/>
  <c r="B70" i="2"/>
  <c r="J70" i="2"/>
  <c r="A73" i="2"/>
  <c r="I79" i="2"/>
  <c r="E66" i="2"/>
  <c r="F65" i="2"/>
  <c r="E64" i="2"/>
  <c r="I77" i="2"/>
  <c r="B71" i="2"/>
  <c r="H68" i="2"/>
  <c r="H71" i="2"/>
  <c r="A78" i="2"/>
  <c r="H70" i="2"/>
  <c r="C73" i="2"/>
  <c r="B77" i="2"/>
  <c r="I70" i="2"/>
  <c r="H78" i="2"/>
  <c r="J71" i="2"/>
  <c r="I69" i="2"/>
  <c r="B79" i="2"/>
  <c r="G69" i="2"/>
  <c r="G74" i="2"/>
  <c r="D75" i="2"/>
  <c r="G76" i="2"/>
  <c r="H65" i="2"/>
  <c r="F76" i="2"/>
  <c r="C70" i="2"/>
  <c r="C69" i="2"/>
  <c r="B69" i="2"/>
  <c r="A76" i="2"/>
  <c r="H79" i="2"/>
  <c r="J74" i="2"/>
  <c r="E72" i="2"/>
  <c r="J80" i="2"/>
  <c r="A75" i="2"/>
  <c r="B74" i="2"/>
  <c r="G80" i="2"/>
  <c r="G70" i="2"/>
  <c r="H72" i="2"/>
  <c r="B78" i="2"/>
  <c r="B76" i="2"/>
  <c r="D73" i="2"/>
  <c r="F69" i="2"/>
  <c r="G67" i="2"/>
  <c r="G79" i="2"/>
  <c r="G75" i="2"/>
  <c r="J65" i="2"/>
  <c r="E76" i="2"/>
  <c r="D78" i="2"/>
  <c r="D67" i="2"/>
  <c r="F80" i="2"/>
  <c r="F79" i="2"/>
  <c r="G72" i="2"/>
  <c r="F64" i="2"/>
  <c r="D76" i="2"/>
  <c r="H80" i="2"/>
  <c r="H76" i="2"/>
  <c r="F68" i="2"/>
  <c r="D74" i="2"/>
  <c r="J68" i="2"/>
  <c r="E74" i="2"/>
  <c r="F67" i="2"/>
  <c r="A71" i="2"/>
  <c r="C75" i="2"/>
  <c r="J72" i="2"/>
  <c r="C64" i="2"/>
  <c r="D66" i="2"/>
  <c r="C76" i="2"/>
  <c r="B75" i="2"/>
  <c r="J64" i="2"/>
  <c r="A74" i="2"/>
  <c r="G73" i="2"/>
  <c r="D72" i="2"/>
  <c r="H75" i="2"/>
  <c r="H66" i="2"/>
  <c r="G68" i="2"/>
  <c r="F75" i="2"/>
  <c r="B65" i="2"/>
  <c r="G77" i="2"/>
  <c r="I65" i="2"/>
  <c r="A80" i="2"/>
  <c r="D79" i="2"/>
  <c r="D68" i="2"/>
  <c r="I66" i="2"/>
  <c r="I71" i="2"/>
  <c r="E67" i="2"/>
  <c r="H67" i="2"/>
  <c r="I68" i="2"/>
  <c r="D77" i="2"/>
  <c r="E65" i="2"/>
  <c r="B66" i="2"/>
  <c r="B73" i="2"/>
  <c r="A70" i="2"/>
  <c r="F70" i="2"/>
  <c r="E78" i="2"/>
  <c r="C79" i="2"/>
  <c r="F78" i="2"/>
  <c r="A69" i="2"/>
  <c r="F71" i="2"/>
  <c r="E69" i="2"/>
</calcChain>
</file>

<file path=xl/sharedStrings.xml><?xml version="1.0" encoding="utf-8"?>
<sst xmlns="http://schemas.openxmlformats.org/spreadsheetml/2006/main" count="138" uniqueCount="74">
  <si>
    <t>identifiant</t>
  </si>
  <si>
    <t>région</t>
  </si>
  <si>
    <t>fromage</t>
  </si>
  <si>
    <t>stock actuel
(en kg)</t>
  </si>
  <si>
    <t>stock idéal
(en kg)</t>
  </si>
  <si>
    <t>nombre commande
restock (en kg)</t>
  </si>
  <si>
    <t>prix au kilo</t>
  </si>
  <si>
    <t>valeur du stock</t>
  </si>
  <si>
    <t>pays</t>
  </si>
  <si>
    <t>F.01</t>
  </si>
  <si>
    <t>Saint-Nectaire</t>
  </si>
  <si>
    <t>Fourme d'ambert</t>
  </si>
  <si>
    <t>Laguiole</t>
  </si>
  <si>
    <t>Cantal</t>
  </si>
  <si>
    <t>Cantal vieux</t>
  </si>
  <si>
    <t>Bleau d'Auvergne</t>
  </si>
  <si>
    <t>Salers</t>
  </si>
  <si>
    <t>Epoisse</t>
  </si>
  <si>
    <t>Soumaintrain</t>
  </si>
  <si>
    <t>Brillat-Savarin</t>
  </si>
  <si>
    <t>Trou du Cru</t>
  </si>
  <si>
    <t>Auvergne</t>
  </si>
  <si>
    <t>Bourgogne</t>
  </si>
  <si>
    <t>Chavignol</t>
  </si>
  <si>
    <t>Sainte-Maure-de Touraine</t>
  </si>
  <si>
    <t>Valençay</t>
  </si>
  <si>
    <t>Centre</t>
  </si>
  <si>
    <t>Morbier</t>
  </si>
  <si>
    <t>Comté jeune</t>
  </si>
  <si>
    <t>Comté vieux</t>
  </si>
  <si>
    <t>Comté extra-vieux</t>
  </si>
  <si>
    <t>Mont d'Or</t>
  </si>
  <si>
    <t>Camembert</t>
  </si>
  <si>
    <t>Franche-Comté</t>
  </si>
  <si>
    <t>Normandie</t>
  </si>
  <si>
    <t>Livarot</t>
  </si>
  <si>
    <t>Brie de Meaux</t>
  </si>
  <si>
    <t>Ile-de-France</t>
  </si>
  <si>
    <t>Abondance</t>
  </si>
  <si>
    <t>Reblochon</t>
  </si>
  <si>
    <t>Beaufort</t>
  </si>
  <si>
    <t>Savoie</t>
  </si>
  <si>
    <t>Tomme</t>
  </si>
  <si>
    <t>stock total</t>
  </si>
  <si>
    <t>Fourme de Montbrisson</t>
  </si>
  <si>
    <t>moyenne du prix au kilo</t>
  </si>
  <si>
    <t>F.02</t>
  </si>
  <si>
    <t>F.03</t>
  </si>
  <si>
    <t>F.04</t>
  </si>
  <si>
    <t>F.05</t>
  </si>
  <si>
    <t>F.06</t>
  </si>
  <si>
    <t>F.07</t>
  </si>
  <si>
    <t>F.08</t>
  </si>
  <si>
    <t>F.09</t>
  </si>
  <si>
    <t>F.10</t>
  </si>
  <si>
    <t>F.11</t>
  </si>
  <si>
    <t>F.12</t>
  </si>
  <si>
    <t>F.13</t>
  </si>
  <si>
    <t>F.14</t>
  </si>
  <si>
    <t>F.15</t>
  </si>
  <si>
    <t>F.16</t>
  </si>
  <si>
    <t>F.17</t>
  </si>
  <si>
    <t>F.18</t>
  </si>
  <si>
    <t>F.19</t>
  </si>
  <si>
    <t>F.20</t>
  </si>
  <si>
    <t>F.21</t>
  </si>
  <si>
    <t>F.22</t>
  </si>
  <si>
    <t>F.23</t>
  </si>
  <si>
    <t>F.24</t>
  </si>
  <si>
    <t>F.25</t>
  </si>
  <si>
    <t>F.26</t>
  </si>
  <si>
    <t>F.27</t>
  </si>
  <si>
    <t>France</t>
  </si>
  <si>
    <t>pourcentage du stock idéal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</si>
</sst>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9" fontId="0" fillId="0" borderId="1" xfId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0" xfId="0" applyFill="1"/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164" fontId="0" fillId="0" borderId="0" xfId="0" applyNumberFormat="1" applyBorder="1"/>
    <xf numFmtId="9" fontId="0" fillId="0" borderId="0" xfId="1" applyFont="1" applyBorder="1"/>
    <xf numFmtId="0" fontId="4" fillId="0" borderId="0" xfId="0" applyFont="1"/>
  </cellXfs>
  <cellStyles count="2">
    <cellStyle name="Normal" xfId="0" builtinId="0"/>
    <cellStyle name="Pourcentage" xfId="1" builtinId="5"/>
  </cellStyles>
  <dxfs count="1">
    <dxf>
      <font>
        <color theme="1"/>
      </font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D4F8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Fromages!$A$59</c:f>
          <c:strCache>
            <c:ptCount val="1"/>
            <c:pt idx="0">
              <c:v>Comparaison du prix au kilos des fromages de Bourgogne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0560747663551402E-2"/>
          <c:y val="0.15633298208640675"/>
          <c:w val="0.95226740806068255"/>
          <c:h val="0.7458871750620214"/>
        </c:manualLayout>
      </c:layout>
      <c:barChart>
        <c:barDir val="col"/>
        <c:grouping val="cluster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2E5-1540-8106-79BA73CB2B2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E2E5-1540-8106-79BA73CB2B20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F68-3342-A4FD-9FB0DF05E11C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E2E5-1540-8106-79BA73CB2B20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cat>
            <c:strRef>
              <c:f>Fromages!$D$61:$D$68</c:f>
              <c:strCache>
                <c:ptCount val="4"/>
                <c:pt idx="0">
                  <c:v>Brillat-Savarin</c:v>
                </c:pt>
                <c:pt idx="1">
                  <c:v>Epoisse</c:v>
                </c:pt>
                <c:pt idx="2">
                  <c:v>Soumaintrain</c:v>
                </c:pt>
                <c:pt idx="3">
                  <c:v>Trou du Cru</c:v>
                </c:pt>
              </c:strCache>
            </c:strRef>
          </c:cat>
          <c:val>
            <c:numRef>
              <c:f>Fromages!$H$61:$H$68</c:f>
              <c:numCache>
                <c:formatCode>#,##0.00\ "€"</c:formatCode>
                <c:ptCount val="8"/>
                <c:pt idx="0">
                  <c:v>31.56</c:v>
                </c:pt>
                <c:pt idx="1">
                  <c:v>25</c:v>
                </c:pt>
                <c:pt idx="2">
                  <c:v>27</c:v>
                </c:pt>
                <c:pt idx="3">
                  <c:v>45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2E5-1540-8106-79BA73CB2B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56228440"/>
        <c:axId val="456228832"/>
      </c:barChart>
      <c:catAx>
        <c:axId val="456228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6228832"/>
        <c:crosses val="autoZero"/>
        <c:auto val="1"/>
        <c:lblAlgn val="ctr"/>
        <c:lblOffset val="100"/>
        <c:noMultiLvlLbl val="0"/>
      </c:catAx>
      <c:valAx>
        <c:axId val="456228832"/>
        <c:scaling>
          <c:orientation val="minMax"/>
        </c:scaling>
        <c:delete val="1"/>
        <c:axPos val="l"/>
        <c:numFmt formatCode="#,##0.00\ &quot;€&quot;" sourceLinked="1"/>
        <c:majorTickMark val="none"/>
        <c:minorTickMark val="none"/>
        <c:tickLblPos val="nextTo"/>
        <c:crossAx val="456228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698500</xdr:colOff>
      <xdr:row>35</xdr:row>
      <xdr:rowOff>44450</xdr:rowOff>
    </xdr:from>
    <xdr:to>
      <xdr:col>9</xdr:col>
      <xdr:colOff>523875</xdr:colOff>
      <xdr:row>51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7E136843-E0AD-7346-B05B-FE982DE361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tabSelected="1" zoomScale="82" zoomScaleNormal="82" workbookViewId="0">
      <selection activeCell="A61" sqref="A61"/>
    </sheetView>
  </sheetViews>
  <sheetFormatPr baseColWidth="10" defaultRowHeight="15" x14ac:dyDescent="0.25"/>
  <cols>
    <col min="2" max="2" width="18.42578125" customWidth="1"/>
    <col min="3" max="3" width="10.85546875" customWidth="1"/>
    <col min="4" max="4" width="19" customWidth="1"/>
    <col min="5" max="5" width="17.140625" customWidth="1"/>
    <col min="6" max="6" width="20.42578125" customWidth="1"/>
    <col min="7" max="7" width="22.7109375" customWidth="1"/>
    <col min="8" max="8" width="17.28515625" customWidth="1"/>
    <col min="9" max="9" width="15.85546875" customWidth="1"/>
    <col min="10" max="10" width="32.85546875" customWidth="1"/>
  </cols>
  <sheetData>
    <row r="1" spans="1:14" ht="56.1" customHeight="1" x14ac:dyDescent="0.25">
      <c r="A1" s="5" t="s">
        <v>0</v>
      </c>
      <c r="B1" s="5" t="s">
        <v>8</v>
      </c>
      <c r="C1" s="5" t="s">
        <v>1</v>
      </c>
      <c r="D1" s="5" t="s">
        <v>2</v>
      </c>
      <c r="E1" s="6" t="s">
        <v>3</v>
      </c>
      <c r="F1" s="6" t="s">
        <v>4</v>
      </c>
      <c r="G1" s="6" t="s">
        <v>5</v>
      </c>
      <c r="H1" s="5" t="s">
        <v>6</v>
      </c>
      <c r="I1" s="6" t="s">
        <v>7</v>
      </c>
      <c r="J1" s="6" t="s">
        <v>73</v>
      </c>
    </row>
    <row r="2" spans="1:14" x14ac:dyDescent="0.25">
      <c r="A2" s="2" t="s">
        <v>67</v>
      </c>
      <c r="B2" s="2" t="s">
        <v>72</v>
      </c>
      <c r="C2" s="2" t="s">
        <v>41</v>
      </c>
      <c r="D2" s="2" t="s">
        <v>38</v>
      </c>
      <c r="E2" s="2">
        <v>44</v>
      </c>
      <c r="F2" s="2">
        <v>60</v>
      </c>
      <c r="G2" s="2">
        <f>F2-E2</f>
        <v>16</v>
      </c>
      <c r="H2" s="3">
        <v>17.100000000000001</v>
      </c>
      <c r="I2" s="3">
        <f>E2*H2</f>
        <v>752.40000000000009</v>
      </c>
      <c r="J2" s="4">
        <f>E2/F2</f>
        <v>0.73333333333333328</v>
      </c>
      <c r="K2" t="str">
        <f>IF(C2=$B$36,MAX($K$1:K1)+1,"")</f>
        <v/>
      </c>
      <c r="N2" t="s">
        <v>21</v>
      </c>
    </row>
    <row r="3" spans="1:14" x14ac:dyDescent="0.25">
      <c r="A3" s="2" t="s">
        <v>69</v>
      </c>
      <c r="B3" s="2" t="s">
        <v>72</v>
      </c>
      <c r="C3" s="2" t="s">
        <v>41</v>
      </c>
      <c r="D3" s="2" t="s">
        <v>40</v>
      </c>
      <c r="E3" s="2">
        <v>66</v>
      </c>
      <c r="F3" s="2">
        <v>70</v>
      </c>
      <c r="G3" s="2">
        <f>F3-E3</f>
        <v>4</v>
      </c>
      <c r="H3" s="3">
        <v>14.87</v>
      </c>
      <c r="I3" s="3">
        <f>E3*H3</f>
        <v>981.42</v>
      </c>
      <c r="J3" s="4">
        <f>E3/F3</f>
        <v>0.94285714285714284</v>
      </c>
      <c r="K3" t="str">
        <f>IF(C3=$B$36,MAX($K$1:K2)+1,"")</f>
        <v/>
      </c>
      <c r="N3" t="s">
        <v>22</v>
      </c>
    </row>
    <row r="4" spans="1:14" x14ac:dyDescent="0.25">
      <c r="A4" s="2" t="s">
        <v>46</v>
      </c>
      <c r="B4" s="2" t="s">
        <v>72</v>
      </c>
      <c r="C4" s="2" t="s">
        <v>21</v>
      </c>
      <c r="D4" s="2" t="s">
        <v>15</v>
      </c>
      <c r="E4" s="2">
        <v>49</v>
      </c>
      <c r="F4" s="2">
        <v>50</v>
      </c>
      <c r="G4" s="2">
        <f>F4-E4</f>
        <v>1</v>
      </c>
      <c r="H4" s="3">
        <v>14.7</v>
      </c>
      <c r="I4" s="3">
        <f>E4*H4</f>
        <v>720.3</v>
      </c>
      <c r="J4" s="4">
        <f>E4/F4</f>
        <v>0.98</v>
      </c>
      <c r="K4" t="str">
        <f>IF(C4=$B$36,MAX($K$1:K3)+1,"")</f>
        <v/>
      </c>
      <c r="N4" t="s">
        <v>26</v>
      </c>
    </row>
    <row r="5" spans="1:14" x14ac:dyDescent="0.25">
      <c r="A5" s="2" t="s">
        <v>66</v>
      </c>
      <c r="B5" s="2" t="s">
        <v>72</v>
      </c>
      <c r="C5" s="2" t="s">
        <v>37</v>
      </c>
      <c r="D5" s="2" t="s">
        <v>36</v>
      </c>
      <c r="E5" s="2">
        <v>95</v>
      </c>
      <c r="F5" s="2">
        <v>150</v>
      </c>
      <c r="G5" s="2">
        <f>F5-E5</f>
        <v>55</v>
      </c>
      <c r="H5" s="3">
        <v>15</v>
      </c>
      <c r="I5" s="3">
        <f>E5*H5</f>
        <v>1425</v>
      </c>
      <c r="J5" s="4">
        <f>E5/F5</f>
        <v>0.6333333333333333</v>
      </c>
      <c r="K5" t="str">
        <f>IF(C5=$B$36,MAX($K$1:K4)+1,"")</f>
        <v/>
      </c>
      <c r="N5" t="s">
        <v>33</v>
      </c>
    </row>
    <row r="6" spans="1:14" x14ac:dyDescent="0.25">
      <c r="A6" s="2" t="s">
        <v>54</v>
      </c>
      <c r="B6" s="2" t="s">
        <v>72</v>
      </c>
      <c r="C6" s="2" t="s">
        <v>22</v>
      </c>
      <c r="D6" s="2" t="s">
        <v>19</v>
      </c>
      <c r="E6" s="2">
        <v>12</v>
      </c>
      <c r="F6" s="2">
        <v>45</v>
      </c>
      <c r="G6" s="2">
        <f>F6-E6</f>
        <v>33</v>
      </c>
      <c r="H6" s="3">
        <v>31.56</v>
      </c>
      <c r="I6" s="3">
        <f>E6*H6</f>
        <v>378.71999999999997</v>
      </c>
      <c r="J6" s="4">
        <f>E6/F6</f>
        <v>0.26666666666666666</v>
      </c>
      <c r="K6">
        <f>IF(C6=$B$36,MAX($K$1:K5)+1,"")</f>
        <v>1</v>
      </c>
      <c r="N6" t="s">
        <v>34</v>
      </c>
    </row>
    <row r="7" spans="1:14" x14ac:dyDescent="0.25">
      <c r="A7" s="2" t="s">
        <v>64</v>
      </c>
      <c r="B7" s="2" t="s">
        <v>72</v>
      </c>
      <c r="C7" s="2" t="s">
        <v>34</v>
      </c>
      <c r="D7" s="2" t="s">
        <v>32</v>
      </c>
      <c r="E7" s="2">
        <v>0</v>
      </c>
      <c r="F7" s="2">
        <v>50</v>
      </c>
      <c r="G7" s="2">
        <f>F7-E7</f>
        <v>50</v>
      </c>
      <c r="H7" s="3">
        <v>8.6999999999999993</v>
      </c>
      <c r="I7" s="3">
        <f>E7*H7</f>
        <v>0</v>
      </c>
      <c r="J7" s="4">
        <f>E7/F7</f>
        <v>0</v>
      </c>
      <c r="K7" t="str">
        <f>IF(C7=$B$36,MAX($K$1:K6)+1,"")</f>
        <v/>
      </c>
      <c r="N7" t="s">
        <v>37</v>
      </c>
    </row>
    <row r="8" spans="1:14" x14ac:dyDescent="0.25">
      <c r="A8" s="2" t="s">
        <v>49</v>
      </c>
      <c r="B8" s="2" t="s">
        <v>72</v>
      </c>
      <c r="C8" s="2" t="s">
        <v>21</v>
      </c>
      <c r="D8" s="2" t="s">
        <v>13</v>
      </c>
      <c r="E8" s="2">
        <v>65</v>
      </c>
      <c r="F8" s="2">
        <v>100</v>
      </c>
      <c r="G8" s="2">
        <f>F8-E8</f>
        <v>35</v>
      </c>
      <c r="H8" s="3">
        <v>18</v>
      </c>
      <c r="I8" s="3">
        <f>E8*H8</f>
        <v>1170</v>
      </c>
      <c r="J8" s="4">
        <f>E8/F8</f>
        <v>0.65</v>
      </c>
      <c r="K8" t="str">
        <f>IF(C8=$B$36,MAX($K$1:K7)+1,"")</f>
        <v/>
      </c>
      <c r="N8" t="s">
        <v>41</v>
      </c>
    </row>
    <row r="9" spans="1:14" x14ac:dyDescent="0.25">
      <c r="A9" s="2" t="s">
        <v>50</v>
      </c>
      <c r="B9" s="2" t="s">
        <v>72</v>
      </c>
      <c r="C9" s="2" t="s">
        <v>21</v>
      </c>
      <c r="D9" s="2" t="s">
        <v>14</v>
      </c>
      <c r="E9" s="2">
        <v>32</v>
      </c>
      <c r="F9" s="2">
        <v>100</v>
      </c>
      <c r="G9" s="2">
        <f>F9-E9</f>
        <v>68</v>
      </c>
      <c r="H9" s="3">
        <v>31.05</v>
      </c>
      <c r="I9" s="3">
        <f>E9*H9</f>
        <v>993.6</v>
      </c>
      <c r="J9" s="4">
        <f>E9/F9</f>
        <v>0.32</v>
      </c>
      <c r="K9" t="str">
        <f>IF(C9=$B$36,MAX($K$1:K8)+1,"")</f>
        <v/>
      </c>
    </row>
    <row r="10" spans="1:14" x14ac:dyDescent="0.25">
      <c r="A10" s="2" t="s">
        <v>56</v>
      </c>
      <c r="B10" s="2" t="s">
        <v>72</v>
      </c>
      <c r="C10" s="2" t="s">
        <v>26</v>
      </c>
      <c r="D10" s="2" t="s">
        <v>23</v>
      </c>
      <c r="E10" s="2">
        <v>50</v>
      </c>
      <c r="F10" s="2">
        <v>50</v>
      </c>
      <c r="G10" s="2">
        <f>F10-E10</f>
        <v>0</v>
      </c>
      <c r="H10" s="3">
        <v>13.2</v>
      </c>
      <c r="I10" s="3">
        <f>E10*H10</f>
        <v>660</v>
      </c>
      <c r="J10" s="4">
        <f>E10/F10</f>
        <v>1</v>
      </c>
      <c r="K10" t="str">
        <f>IF(C10=$B$36,MAX($K$1:K9)+1,"")</f>
        <v/>
      </c>
    </row>
    <row r="11" spans="1:14" x14ac:dyDescent="0.25">
      <c r="A11" s="2" t="s">
        <v>62</v>
      </c>
      <c r="B11" s="2" t="s">
        <v>72</v>
      </c>
      <c r="C11" s="2" t="s">
        <v>33</v>
      </c>
      <c r="D11" s="2" t="s">
        <v>30</v>
      </c>
      <c r="E11" s="2">
        <v>29</v>
      </c>
      <c r="F11" s="2">
        <v>30</v>
      </c>
      <c r="G11" s="2">
        <f>F11-E11</f>
        <v>1</v>
      </c>
      <c r="H11" s="3">
        <v>38</v>
      </c>
      <c r="I11" s="3">
        <f>E11*H11</f>
        <v>1102</v>
      </c>
      <c r="J11" s="4">
        <f>E11/F11</f>
        <v>0.96666666666666667</v>
      </c>
      <c r="K11" t="str">
        <f>IF(C11=$B$36,MAX($K$1:K10)+1,"")</f>
        <v/>
      </c>
    </row>
    <row r="12" spans="1:14" x14ac:dyDescent="0.25">
      <c r="A12" s="2" t="s">
        <v>60</v>
      </c>
      <c r="B12" s="2" t="s">
        <v>72</v>
      </c>
      <c r="C12" s="2" t="s">
        <v>33</v>
      </c>
      <c r="D12" s="2" t="s">
        <v>28</v>
      </c>
      <c r="E12" s="2">
        <v>15</v>
      </c>
      <c r="F12" s="2">
        <v>50</v>
      </c>
      <c r="G12" s="2">
        <f>F12-E12</f>
        <v>35</v>
      </c>
      <c r="H12" s="3">
        <v>12</v>
      </c>
      <c r="I12" s="3">
        <f>E12*H12</f>
        <v>180</v>
      </c>
      <c r="J12" s="4">
        <f>E12/F12</f>
        <v>0.3</v>
      </c>
      <c r="K12" t="str">
        <f>IF(C12=$B$36,MAX($K$1:K11)+1,"")</f>
        <v/>
      </c>
    </row>
    <row r="13" spans="1:14" x14ac:dyDescent="0.25">
      <c r="A13" s="2" t="s">
        <v>61</v>
      </c>
      <c r="B13" s="2" t="s">
        <v>72</v>
      </c>
      <c r="C13" s="2" t="s">
        <v>33</v>
      </c>
      <c r="D13" s="2" t="s">
        <v>29</v>
      </c>
      <c r="E13" s="2">
        <v>22</v>
      </c>
      <c r="F13" s="2">
        <v>40</v>
      </c>
      <c r="G13" s="2">
        <f>F13-E13</f>
        <v>18</v>
      </c>
      <c r="H13" s="3">
        <v>25</v>
      </c>
      <c r="I13" s="3">
        <f>E13*H13</f>
        <v>550</v>
      </c>
      <c r="J13" s="4">
        <f>E13/F13</f>
        <v>0.55000000000000004</v>
      </c>
      <c r="K13" t="str">
        <f>IF(C13=$B$36,MAX($K$1:K12)+1,"")</f>
        <v/>
      </c>
    </row>
    <row r="14" spans="1:14" x14ac:dyDescent="0.25">
      <c r="A14" s="2" t="s">
        <v>52</v>
      </c>
      <c r="B14" s="2" t="s">
        <v>72</v>
      </c>
      <c r="C14" s="2" t="s">
        <v>22</v>
      </c>
      <c r="D14" s="2" t="s">
        <v>17</v>
      </c>
      <c r="E14" s="2">
        <v>2</v>
      </c>
      <c r="F14" s="2">
        <v>100</v>
      </c>
      <c r="G14" s="2">
        <f>F14-E14</f>
        <v>98</v>
      </c>
      <c r="H14" s="3">
        <v>25</v>
      </c>
      <c r="I14" s="3">
        <f>E14*H14</f>
        <v>50</v>
      </c>
      <c r="J14" s="4">
        <f>E14/F14</f>
        <v>0.02</v>
      </c>
      <c r="K14">
        <f>IF(C14=$B$36,MAX($K$1:K13)+1,"")</f>
        <v>2</v>
      </c>
    </row>
    <row r="15" spans="1:14" x14ac:dyDescent="0.25">
      <c r="A15" s="2" t="s">
        <v>47</v>
      </c>
      <c r="B15" s="2" t="s">
        <v>72</v>
      </c>
      <c r="C15" s="2" t="s">
        <v>21</v>
      </c>
      <c r="D15" s="2" t="s">
        <v>11</v>
      </c>
      <c r="E15" s="2">
        <v>47</v>
      </c>
      <c r="F15" s="2">
        <v>50</v>
      </c>
      <c r="G15" s="2">
        <f>F15-E15</f>
        <v>3</v>
      </c>
      <c r="H15" s="3">
        <v>13.86</v>
      </c>
      <c r="I15" s="3">
        <f>E15*H15</f>
        <v>651.41999999999996</v>
      </c>
      <c r="J15" s="4">
        <f>E15/F15</f>
        <v>0.94</v>
      </c>
      <c r="K15" t="str">
        <f>IF(C15=$B$36,MAX($K$1:K14)+1,"")</f>
        <v/>
      </c>
    </row>
    <row r="16" spans="1:14" x14ac:dyDescent="0.25">
      <c r="A16" s="2" t="s">
        <v>71</v>
      </c>
      <c r="B16" s="2" t="s">
        <v>72</v>
      </c>
      <c r="C16" s="2" t="s">
        <v>41</v>
      </c>
      <c r="D16" s="2" t="s">
        <v>44</v>
      </c>
      <c r="E16" s="2">
        <v>22</v>
      </c>
      <c r="F16" s="2">
        <v>40</v>
      </c>
      <c r="G16" s="2">
        <f>F16-E16</f>
        <v>18</v>
      </c>
      <c r="H16" s="3">
        <v>14.9</v>
      </c>
      <c r="I16" s="3">
        <f>E16*H16</f>
        <v>327.8</v>
      </c>
      <c r="J16" s="4">
        <f>E16/F16</f>
        <v>0.55000000000000004</v>
      </c>
      <c r="K16" t="str">
        <f>IF(C16=$B$36,MAX($K$1:K15)+1,"")</f>
        <v/>
      </c>
    </row>
    <row r="17" spans="1:11" x14ac:dyDescent="0.25">
      <c r="A17" s="2" t="s">
        <v>48</v>
      </c>
      <c r="B17" s="2" t="s">
        <v>72</v>
      </c>
      <c r="C17" s="2" t="s">
        <v>21</v>
      </c>
      <c r="D17" s="2" t="s">
        <v>12</v>
      </c>
      <c r="E17" s="2">
        <v>22</v>
      </c>
      <c r="F17" s="2">
        <v>50</v>
      </c>
      <c r="G17" s="2">
        <f>F17-E17</f>
        <v>28</v>
      </c>
      <c r="H17" s="3">
        <v>21</v>
      </c>
      <c r="I17" s="3">
        <f>E17*H17</f>
        <v>462</v>
      </c>
      <c r="J17" s="4">
        <f>E17/F17</f>
        <v>0.44</v>
      </c>
      <c r="K17" t="str">
        <f>IF(C17=$B$36,MAX($K$1:K16)+1,"")</f>
        <v/>
      </c>
    </row>
    <row r="18" spans="1:11" x14ac:dyDescent="0.25">
      <c r="A18" s="2" t="s">
        <v>65</v>
      </c>
      <c r="B18" s="2" t="s">
        <v>72</v>
      </c>
      <c r="C18" s="2" t="s">
        <v>34</v>
      </c>
      <c r="D18" s="2" t="s">
        <v>35</v>
      </c>
      <c r="E18" s="2">
        <v>2</v>
      </c>
      <c r="F18" s="2">
        <v>40</v>
      </c>
      <c r="G18" s="2">
        <f>F18-E18</f>
        <v>38</v>
      </c>
      <c r="H18" s="3">
        <v>16.399999999999999</v>
      </c>
      <c r="I18" s="3">
        <f>E18*H18</f>
        <v>32.799999999999997</v>
      </c>
      <c r="J18" s="4">
        <f>E18/F18</f>
        <v>0.05</v>
      </c>
      <c r="K18" t="str">
        <f>IF(C18=$B$36,MAX($K$1:K17)+1,"")</f>
        <v/>
      </c>
    </row>
    <row r="19" spans="1:11" x14ac:dyDescent="0.25">
      <c r="A19" s="2" t="s">
        <v>63</v>
      </c>
      <c r="B19" s="2" t="s">
        <v>72</v>
      </c>
      <c r="C19" s="2" t="s">
        <v>33</v>
      </c>
      <c r="D19" s="2" t="s">
        <v>31</v>
      </c>
      <c r="E19" s="2">
        <v>28</v>
      </c>
      <c r="F19" s="2">
        <v>50</v>
      </c>
      <c r="G19" s="2">
        <f>F19-E19</f>
        <v>22</v>
      </c>
      <c r="H19" s="3">
        <v>23</v>
      </c>
      <c r="I19" s="3">
        <f>E19*H19</f>
        <v>644</v>
      </c>
      <c r="J19" s="4">
        <f>E19/F19</f>
        <v>0.56000000000000005</v>
      </c>
      <c r="K19" t="str">
        <f>IF(C19=$B$36,MAX($K$1:K18)+1,"")</f>
        <v/>
      </c>
    </row>
    <row r="20" spans="1:11" x14ac:dyDescent="0.25">
      <c r="A20" s="2" t="s">
        <v>59</v>
      </c>
      <c r="B20" s="2" t="s">
        <v>72</v>
      </c>
      <c r="C20" s="2" t="s">
        <v>33</v>
      </c>
      <c r="D20" s="2" t="s">
        <v>27</v>
      </c>
      <c r="E20" s="2">
        <v>8</v>
      </c>
      <c r="F20" s="2">
        <v>80</v>
      </c>
      <c r="G20" s="2">
        <f>F20-E20</f>
        <v>72</v>
      </c>
      <c r="H20" s="3">
        <v>19.600000000000001</v>
      </c>
      <c r="I20" s="3">
        <f>E20*H20</f>
        <v>156.80000000000001</v>
      </c>
      <c r="J20" s="4">
        <f>E20/F20</f>
        <v>0.1</v>
      </c>
      <c r="K20" t="str">
        <f>IF(C20=$B$36,MAX($K$1:K19)+1,"")</f>
        <v/>
      </c>
    </row>
    <row r="21" spans="1:11" x14ac:dyDescent="0.25">
      <c r="A21" s="2" t="s">
        <v>68</v>
      </c>
      <c r="B21" s="2" t="s">
        <v>72</v>
      </c>
      <c r="C21" s="2" t="s">
        <v>41</v>
      </c>
      <c r="D21" s="2" t="s">
        <v>39</v>
      </c>
      <c r="E21" s="2">
        <v>23</v>
      </c>
      <c r="F21" s="2">
        <v>40</v>
      </c>
      <c r="G21" s="2">
        <f>F21-E21</f>
        <v>17</v>
      </c>
      <c r="H21" s="3">
        <v>15.85</v>
      </c>
      <c r="I21" s="3">
        <f>E21*H21</f>
        <v>364.55</v>
      </c>
      <c r="J21" s="4">
        <f>E21/F21</f>
        <v>0.57499999999999996</v>
      </c>
      <c r="K21" t="str">
        <f>IF(C21=$B$36,MAX($K$1:K20)+1,"")</f>
        <v/>
      </c>
    </row>
    <row r="22" spans="1:11" x14ac:dyDescent="0.25">
      <c r="A22" s="2" t="s">
        <v>57</v>
      </c>
      <c r="B22" s="2" t="s">
        <v>72</v>
      </c>
      <c r="C22" s="2" t="s">
        <v>26</v>
      </c>
      <c r="D22" s="2" t="s">
        <v>24</v>
      </c>
      <c r="E22" s="2">
        <v>13</v>
      </c>
      <c r="F22" s="2">
        <v>20</v>
      </c>
      <c r="G22" s="2">
        <f>F22-E22</f>
        <v>7</v>
      </c>
      <c r="H22" s="3">
        <v>17.8</v>
      </c>
      <c r="I22" s="3">
        <f>E22*H22</f>
        <v>231.4</v>
      </c>
      <c r="J22" s="4">
        <f>E22/F22</f>
        <v>0.65</v>
      </c>
      <c r="K22" t="str">
        <f>IF(C22=$B$36,MAX($K$1:K21)+1,"")</f>
        <v/>
      </c>
    </row>
    <row r="23" spans="1:11" x14ac:dyDescent="0.25">
      <c r="A23" s="2" t="s">
        <v>9</v>
      </c>
      <c r="B23" s="2" t="s">
        <v>72</v>
      </c>
      <c r="C23" s="2" t="s">
        <v>21</v>
      </c>
      <c r="D23" s="2" t="s">
        <v>10</v>
      </c>
      <c r="E23" s="2">
        <v>26</v>
      </c>
      <c r="F23" s="2">
        <v>150</v>
      </c>
      <c r="G23" s="2">
        <f>F23-E23</f>
        <v>124</v>
      </c>
      <c r="H23" s="3">
        <v>15.9</v>
      </c>
      <c r="I23" s="3">
        <f>E23*H23</f>
        <v>413.40000000000003</v>
      </c>
      <c r="J23" s="4">
        <f>E23/F23</f>
        <v>0.17333333333333334</v>
      </c>
      <c r="K23" t="str">
        <f>IF(C23=$B$36,MAX($K$1:K22)+1,"")</f>
        <v/>
      </c>
    </row>
    <row r="24" spans="1:11" x14ac:dyDescent="0.25">
      <c r="A24" s="2" t="s">
        <v>51</v>
      </c>
      <c r="B24" s="2" t="s">
        <v>72</v>
      </c>
      <c r="C24" s="2" t="s">
        <v>21</v>
      </c>
      <c r="D24" s="2" t="s">
        <v>16</v>
      </c>
      <c r="E24" s="2">
        <v>60</v>
      </c>
      <c r="F24" s="2">
        <v>100</v>
      </c>
      <c r="G24" s="2">
        <f>F24-E24</f>
        <v>40</v>
      </c>
      <c r="H24" s="3">
        <v>19.899999999999999</v>
      </c>
      <c r="I24" s="3">
        <f>E24*H24</f>
        <v>1194</v>
      </c>
      <c r="J24" s="4">
        <f>E24/F24</f>
        <v>0.6</v>
      </c>
      <c r="K24" t="str">
        <f>IF(C24=$B$36,MAX($K$1:K23)+1,"")</f>
        <v/>
      </c>
    </row>
    <row r="25" spans="1:11" x14ac:dyDescent="0.25">
      <c r="A25" s="2" t="s">
        <v>53</v>
      </c>
      <c r="B25" s="2" t="s">
        <v>72</v>
      </c>
      <c r="C25" s="2" t="s">
        <v>22</v>
      </c>
      <c r="D25" s="2" t="s">
        <v>18</v>
      </c>
      <c r="E25" s="2">
        <v>24</v>
      </c>
      <c r="F25" s="2">
        <v>40</v>
      </c>
      <c r="G25" s="2">
        <f>F25-E25</f>
        <v>16</v>
      </c>
      <c r="H25" s="3">
        <v>27</v>
      </c>
      <c r="I25" s="3">
        <f>E25*H25</f>
        <v>648</v>
      </c>
      <c r="J25" s="4">
        <f>E25/F25</f>
        <v>0.6</v>
      </c>
      <c r="K25">
        <f>IF(C25=$B$36,MAX($K$1:K24)+1,"")</f>
        <v>3</v>
      </c>
    </row>
    <row r="26" spans="1:11" x14ac:dyDescent="0.25">
      <c r="A26" s="2" t="s">
        <v>70</v>
      </c>
      <c r="B26" s="2" t="s">
        <v>72</v>
      </c>
      <c r="C26" s="2" t="s">
        <v>41</v>
      </c>
      <c r="D26" s="2" t="s">
        <v>42</v>
      </c>
      <c r="E26" s="2">
        <v>76</v>
      </c>
      <c r="F26" s="2">
        <v>80</v>
      </c>
      <c r="G26" s="2">
        <f>F26-E26</f>
        <v>4</v>
      </c>
      <c r="H26" s="3">
        <v>20.45</v>
      </c>
      <c r="I26" s="3">
        <f>E26*H26</f>
        <v>1554.2</v>
      </c>
      <c r="J26" s="4">
        <f>E26/F26</f>
        <v>0.95</v>
      </c>
      <c r="K26" t="str">
        <f>IF(C26=$B$36,MAX($K$1:K25)+1,"")</f>
        <v/>
      </c>
    </row>
    <row r="27" spans="1:11" x14ac:dyDescent="0.25">
      <c r="A27" s="2" t="s">
        <v>55</v>
      </c>
      <c r="B27" s="2" t="s">
        <v>72</v>
      </c>
      <c r="C27" s="2" t="s">
        <v>22</v>
      </c>
      <c r="D27" s="2" t="s">
        <v>20</v>
      </c>
      <c r="E27" s="2">
        <v>0</v>
      </c>
      <c r="F27" s="2">
        <v>25</v>
      </c>
      <c r="G27" s="2">
        <f>F27-E27</f>
        <v>25</v>
      </c>
      <c r="H27" s="3">
        <v>45</v>
      </c>
      <c r="I27" s="3">
        <f>E27*H27</f>
        <v>0</v>
      </c>
      <c r="J27" s="4">
        <f>E27/F27</f>
        <v>0</v>
      </c>
      <c r="K27">
        <f>IF(C27=$B$36,MAX($K$1:K26)+1,"")</f>
        <v>4</v>
      </c>
    </row>
    <row r="28" spans="1:11" x14ac:dyDescent="0.25">
      <c r="A28" s="2" t="s">
        <v>58</v>
      </c>
      <c r="B28" s="2" t="s">
        <v>72</v>
      </c>
      <c r="C28" s="2" t="s">
        <v>26</v>
      </c>
      <c r="D28" s="2" t="s">
        <v>25</v>
      </c>
      <c r="E28" s="2">
        <v>6</v>
      </c>
      <c r="F28" s="2">
        <v>20</v>
      </c>
      <c r="G28" s="2">
        <f>F28-E28</f>
        <v>14</v>
      </c>
      <c r="H28" s="3">
        <v>15</v>
      </c>
      <c r="I28" s="3">
        <f>E28*H28</f>
        <v>90</v>
      </c>
      <c r="J28" s="4">
        <f>E28/F28</f>
        <v>0.3</v>
      </c>
      <c r="K28" t="str">
        <f>IF(C28=$B$36,MAX($K$1:K27)+1,"")</f>
        <v/>
      </c>
    </row>
    <row r="29" spans="1:11" x14ac:dyDescent="0.25">
      <c r="H29" s="1"/>
    </row>
    <row r="30" spans="1:11" x14ac:dyDescent="0.25">
      <c r="A30" s="2"/>
      <c r="B30" s="2"/>
      <c r="C30" s="2"/>
      <c r="D30" s="2" t="s">
        <v>43</v>
      </c>
      <c r="E30" s="2">
        <f>SUM(E2:E28)</f>
        <v>838</v>
      </c>
      <c r="F30" s="2"/>
      <c r="G30" s="2" t="s">
        <v>45</v>
      </c>
      <c r="H30" s="3">
        <f>AVERAGE(H2:H28)</f>
        <v>20.364444444444441</v>
      </c>
      <c r="I30" s="2"/>
      <c r="J30" s="2"/>
    </row>
    <row r="35" spans="2:2" ht="15.75" thickBot="1" x14ac:dyDescent="0.3"/>
    <row r="36" spans="2:2" ht="15.75" thickBot="1" x14ac:dyDescent="0.3">
      <c r="B36" s="7" t="s">
        <v>22</v>
      </c>
    </row>
    <row r="59" spans="1:13" x14ac:dyDescent="0.25">
      <c r="A59" s="15" t="str">
        <f>"Comparaison du prix au kilos des fromages de "&amp;B36</f>
        <v>Comparaison du prix au kilos des fromages de Bourgogne</v>
      </c>
    </row>
    <row r="60" spans="1:13" ht="34.5" x14ac:dyDescent="0.25">
      <c r="A60" s="9" t="s">
        <v>0</v>
      </c>
      <c r="B60" s="9" t="s">
        <v>8</v>
      </c>
      <c r="C60" s="9" t="s">
        <v>1</v>
      </c>
      <c r="D60" s="9" t="s">
        <v>2</v>
      </c>
      <c r="E60" s="10" t="s">
        <v>3</v>
      </c>
      <c r="F60" s="10" t="s">
        <v>4</v>
      </c>
      <c r="G60" s="10" t="s">
        <v>5</v>
      </c>
      <c r="H60" s="9" t="s">
        <v>6</v>
      </c>
      <c r="I60" s="10" t="s">
        <v>7</v>
      </c>
      <c r="J60" s="10" t="s">
        <v>73</v>
      </c>
    </row>
    <row r="61" spans="1:13" x14ac:dyDescent="0.25">
      <c r="A61" s="11" t="str">
        <f>IFERROR(INDEX(A$2:A$28,MATCH(ROW()-60,$K$2:$K$28,0)),"")</f>
        <v>F.10</v>
      </c>
      <c r="B61" s="11" t="str">
        <f t="shared" ref="B61:J61" si="0">IFERROR(INDEX(B$2:B$28,MATCH(ROW()-60,$K$2:$K$28,0)),"")</f>
        <v>France</v>
      </c>
      <c r="C61" s="11" t="str">
        <f t="shared" si="0"/>
        <v>Bourgogne</v>
      </c>
      <c r="D61" s="11" t="str">
        <f t="shared" si="0"/>
        <v>Brillat-Savarin</v>
      </c>
      <c r="E61" s="11">
        <f t="shared" si="0"/>
        <v>12</v>
      </c>
      <c r="F61" s="11">
        <f t="shared" si="0"/>
        <v>45</v>
      </c>
      <c r="G61" s="11">
        <f t="shared" si="0"/>
        <v>33</v>
      </c>
      <c r="H61" s="13">
        <f t="shared" si="0"/>
        <v>31.56</v>
      </c>
      <c r="I61" s="13">
        <f t="shared" si="0"/>
        <v>378.71999999999997</v>
      </c>
      <c r="J61" s="14">
        <f t="shared" si="0"/>
        <v>0.26666666666666666</v>
      </c>
      <c r="K61" s="11"/>
      <c r="L61" s="11"/>
      <c r="M61" s="11"/>
    </row>
    <row r="62" spans="1:13" x14ac:dyDescent="0.25">
      <c r="A62" s="11" t="str">
        <f t="shared" ref="A62:J80" si="1">IFERROR(INDEX(A$2:A$28,MATCH(ROW()-60,$K$2:$K$28,0)),"")</f>
        <v>F.08</v>
      </c>
      <c r="B62" s="11" t="str">
        <f t="shared" si="1"/>
        <v>France</v>
      </c>
      <c r="C62" s="11" t="str">
        <f t="shared" si="1"/>
        <v>Bourgogne</v>
      </c>
      <c r="D62" s="11" t="str">
        <f t="shared" si="1"/>
        <v>Epoisse</v>
      </c>
      <c r="E62" s="11">
        <f t="shared" si="1"/>
        <v>2</v>
      </c>
      <c r="F62" s="11">
        <f t="shared" si="1"/>
        <v>100</v>
      </c>
      <c r="G62" s="11">
        <f t="shared" si="1"/>
        <v>98</v>
      </c>
      <c r="H62" s="13">
        <f t="shared" si="1"/>
        <v>25</v>
      </c>
      <c r="I62" s="13">
        <f t="shared" si="1"/>
        <v>50</v>
      </c>
      <c r="J62" s="14">
        <f t="shared" si="1"/>
        <v>0.02</v>
      </c>
      <c r="K62" s="11"/>
      <c r="L62" s="11"/>
      <c r="M62" s="11"/>
    </row>
    <row r="63" spans="1:13" x14ac:dyDescent="0.25">
      <c r="A63" s="11" t="str">
        <f t="shared" si="1"/>
        <v>F.09</v>
      </c>
      <c r="B63" s="11" t="str">
        <f t="shared" si="1"/>
        <v>France</v>
      </c>
      <c r="C63" s="11" t="str">
        <f t="shared" si="1"/>
        <v>Bourgogne</v>
      </c>
      <c r="D63" s="11" t="str">
        <f t="shared" si="1"/>
        <v>Soumaintrain</v>
      </c>
      <c r="E63" s="11">
        <f t="shared" si="1"/>
        <v>24</v>
      </c>
      <c r="F63" s="11">
        <f t="shared" si="1"/>
        <v>40</v>
      </c>
      <c r="G63" s="11">
        <f t="shared" si="1"/>
        <v>16</v>
      </c>
      <c r="H63" s="13">
        <f t="shared" si="1"/>
        <v>27</v>
      </c>
      <c r="I63" s="13">
        <f t="shared" si="1"/>
        <v>648</v>
      </c>
      <c r="J63" s="14">
        <f t="shared" si="1"/>
        <v>0.6</v>
      </c>
      <c r="K63" s="11"/>
      <c r="L63" s="11"/>
      <c r="M63" s="11"/>
    </row>
    <row r="64" spans="1:13" x14ac:dyDescent="0.25">
      <c r="A64" s="11" t="str">
        <f t="shared" si="1"/>
        <v>F.11</v>
      </c>
      <c r="B64" s="11" t="str">
        <f t="shared" si="1"/>
        <v>France</v>
      </c>
      <c r="C64" s="11" t="str">
        <f t="shared" si="1"/>
        <v>Bourgogne</v>
      </c>
      <c r="D64" s="11" t="str">
        <f t="shared" si="1"/>
        <v>Trou du Cru</v>
      </c>
      <c r="E64" s="11">
        <f t="shared" si="1"/>
        <v>0</v>
      </c>
      <c r="F64" s="11">
        <f t="shared" si="1"/>
        <v>25</v>
      </c>
      <c r="G64" s="11">
        <f t="shared" si="1"/>
        <v>25</v>
      </c>
      <c r="H64" s="13">
        <f t="shared" si="1"/>
        <v>45</v>
      </c>
      <c r="I64" s="13">
        <f t="shared" si="1"/>
        <v>0</v>
      </c>
      <c r="J64" s="14">
        <f t="shared" si="1"/>
        <v>0</v>
      </c>
      <c r="K64" s="11"/>
      <c r="L64" s="11"/>
      <c r="M64" s="11"/>
    </row>
    <row r="65" spans="1:13" x14ac:dyDescent="0.25">
      <c r="A65" s="11" t="str">
        <f t="shared" si="1"/>
        <v/>
      </c>
      <c r="B65" s="11" t="str">
        <f t="shared" si="1"/>
        <v/>
      </c>
      <c r="C65" s="11" t="str">
        <f t="shared" si="1"/>
        <v/>
      </c>
      <c r="D65" s="11" t="str">
        <f t="shared" si="1"/>
        <v/>
      </c>
      <c r="E65" s="11" t="str">
        <f t="shared" si="1"/>
        <v/>
      </c>
      <c r="F65" s="11" t="str">
        <f t="shared" si="1"/>
        <v/>
      </c>
      <c r="G65" s="11" t="str">
        <f t="shared" si="1"/>
        <v/>
      </c>
      <c r="H65" s="13" t="str">
        <f t="shared" si="1"/>
        <v/>
      </c>
      <c r="I65" s="13" t="str">
        <f t="shared" si="1"/>
        <v/>
      </c>
      <c r="J65" s="14" t="str">
        <f t="shared" si="1"/>
        <v/>
      </c>
      <c r="K65" s="11"/>
      <c r="L65" s="11"/>
      <c r="M65" s="11"/>
    </row>
    <row r="66" spans="1:13" x14ac:dyDescent="0.25">
      <c r="A66" s="11" t="str">
        <f t="shared" si="1"/>
        <v/>
      </c>
      <c r="B66" s="11" t="str">
        <f t="shared" si="1"/>
        <v/>
      </c>
      <c r="C66" s="11" t="str">
        <f t="shared" si="1"/>
        <v/>
      </c>
      <c r="D66" s="11" t="str">
        <f t="shared" si="1"/>
        <v/>
      </c>
      <c r="E66" s="11" t="str">
        <f t="shared" si="1"/>
        <v/>
      </c>
      <c r="F66" s="11" t="str">
        <f t="shared" si="1"/>
        <v/>
      </c>
      <c r="G66" s="11" t="str">
        <f t="shared" si="1"/>
        <v/>
      </c>
      <c r="H66" s="13" t="str">
        <f t="shared" si="1"/>
        <v/>
      </c>
      <c r="I66" s="13" t="str">
        <f t="shared" si="1"/>
        <v/>
      </c>
      <c r="J66" s="14" t="str">
        <f t="shared" si="1"/>
        <v/>
      </c>
      <c r="K66" s="11"/>
      <c r="L66" s="11"/>
      <c r="M66" s="11"/>
    </row>
    <row r="67" spans="1:13" x14ac:dyDescent="0.25">
      <c r="A67" s="11" t="str">
        <f t="shared" si="1"/>
        <v/>
      </c>
      <c r="B67" s="11" t="str">
        <f t="shared" si="1"/>
        <v/>
      </c>
      <c r="C67" s="11" t="str">
        <f t="shared" si="1"/>
        <v/>
      </c>
      <c r="D67" s="11" t="str">
        <f t="shared" si="1"/>
        <v/>
      </c>
      <c r="E67" s="11" t="str">
        <f t="shared" si="1"/>
        <v/>
      </c>
      <c r="F67" s="11" t="str">
        <f t="shared" si="1"/>
        <v/>
      </c>
      <c r="G67" s="11" t="str">
        <f t="shared" si="1"/>
        <v/>
      </c>
      <c r="H67" s="13" t="str">
        <f t="shared" si="1"/>
        <v/>
      </c>
      <c r="I67" s="13" t="str">
        <f t="shared" si="1"/>
        <v/>
      </c>
      <c r="J67" s="14" t="str">
        <f t="shared" si="1"/>
        <v/>
      </c>
      <c r="K67" s="11"/>
      <c r="L67" s="11"/>
      <c r="M67" s="11"/>
    </row>
    <row r="68" spans="1:13" x14ac:dyDescent="0.25">
      <c r="A68" s="11" t="str">
        <f t="shared" si="1"/>
        <v/>
      </c>
      <c r="B68" s="11" t="str">
        <f t="shared" si="1"/>
        <v/>
      </c>
      <c r="C68" s="11" t="str">
        <f t="shared" si="1"/>
        <v/>
      </c>
      <c r="D68" s="11" t="str">
        <f t="shared" si="1"/>
        <v/>
      </c>
      <c r="E68" s="11" t="str">
        <f t="shared" si="1"/>
        <v/>
      </c>
      <c r="F68" s="11" t="str">
        <f t="shared" si="1"/>
        <v/>
      </c>
      <c r="G68" s="11" t="str">
        <f t="shared" si="1"/>
        <v/>
      </c>
      <c r="H68" s="13" t="str">
        <f t="shared" si="1"/>
        <v/>
      </c>
      <c r="I68" s="13" t="str">
        <f t="shared" si="1"/>
        <v/>
      </c>
      <c r="J68" s="14" t="str">
        <f t="shared" si="1"/>
        <v/>
      </c>
      <c r="K68" s="11"/>
      <c r="L68" s="11"/>
      <c r="M68" s="11"/>
    </row>
    <row r="69" spans="1:13" x14ac:dyDescent="0.25">
      <c r="A69" s="11" t="str">
        <f t="shared" si="1"/>
        <v/>
      </c>
      <c r="B69" s="11" t="str">
        <f t="shared" si="1"/>
        <v/>
      </c>
      <c r="C69" s="11" t="str">
        <f t="shared" si="1"/>
        <v/>
      </c>
      <c r="D69" s="11" t="str">
        <f t="shared" si="1"/>
        <v/>
      </c>
      <c r="E69" s="11" t="str">
        <f t="shared" si="1"/>
        <v/>
      </c>
      <c r="F69" s="11" t="str">
        <f t="shared" si="1"/>
        <v/>
      </c>
      <c r="G69" s="11" t="str">
        <f t="shared" si="1"/>
        <v/>
      </c>
      <c r="H69" s="13" t="str">
        <f t="shared" si="1"/>
        <v/>
      </c>
      <c r="I69" s="13" t="str">
        <f t="shared" si="1"/>
        <v/>
      </c>
      <c r="J69" s="14" t="str">
        <f t="shared" si="1"/>
        <v/>
      </c>
      <c r="K69" s="11"/>
      <c r="L69" s="11"/>
      <c r="M69" s="11"/>
    </row>
    <row r="70" spans="1:13" x14ac:dyDescent="0.25">
      <c r="A70" s="11" t="str">
        <f t="shared" si="1"/>
        <v/>
      </c>
      <c r="B70" s="11" t="str">
        <f t="shared" si="1"/>
        <v/>
      </c>
      <c r="C70" s="11" t="str">
        <f t="shared" si="1"/>
        <v/>
      </c>
      <c r="D70" s="11" t="str">
        <f t="shared" si="1"/>
        <v/>
      </c>
      <c r="E70" s="11" t="str">
        <f t="shared" si="1"/>
        <v/>
      </c>
      <c r="F70" s="11" t="str">
        <f t="shared" si="1"/>
        <v/>
      </c>
      <c r="G70" s="11" t="str">
        <f t="shared" si="1"/>
        <v/>
      </c>
      <c r="H70" s="13" t="str">
        <f t="shared" si="1"/>
        <v/>
      </c>
      <c r="I70" s="13" t="str">
        <f t="shared" si="1"/>
        <v/>
      </c>
      <c r="J70" s="14" t="str">
        <f t="shared" si="1"/>
        <v/>
      </c>
      <c r="K70" s="11"/>
      <c r="L70" s="11"/>
      <c r="M70" s="11"/>
    </row>
    <row r="71" spans="1:13" x14ac:dyDescent="0.25">
      <c r="A71" s="11" t="str">
        <f t="shared" si="1"/>
        <v/>
      </c>
      <c r="B71" s="11" t="str">
        <f t="shared" si="1"/>
        <v/>
      </c>
      <c r="C71" s="11" t="str">
        <f t="shared" si="1"/>
        <v/>
      </c>
      <c r="D71" s="11" t="str">
        <f t="shared" si="1"/>
        <v/>
      </c>
      <c r="E71" s="11" t="str">
        <f t="shared" si="1"/>
        <v/>
      </c>
      <c r="F71" s="11" t="str">
        <f t="shared" si="1"/>
        <v/>
      </c>
      <c r="G71" s="11" t="str">
        <f t="shared" si="1"/>
        <v/>
      </c>
      <c r="H71" s="13" t="str">
        <f t="shared" si="1"/>
        <v/>
      </c>
      <c r="I71" s="13" t="str">
        <f t="shared" si="1"/>
        <v/>
      </c>
      <c r="J71" s="14" t="str">
        <f t="shared" si="1"/>
        <v/>
      </c>
      <c r="K71" s="11"/>
      <c r="L71" s="11"/>
      <c r="M71" s="11"/>
    </row>
    <row r="72" spans="1:13" x14ac:dyDescent="0.25">
      <c r="A72" s="11" t="str">
        <f t="shared" si="1"/>
        <v/>
      </c>
      <c r="B72" s="11" t="str">
        <f t="shared" si="1"/>
        <v/>
      </c>
      <c r="C72" s="11" t="str">
        <f t="shared" si="1"/>
        <v/>
      </c>
      <c r="D72" s="11" t="str">
        <f t="shared" si="1"/>
        <v/>
      </c>
      <c r="E72" s="11" t="str">
        <f t="shared" si="1"/>
        <v/>
      </c>
      <c r="F72" s="11" t="str">
        <f t="shared" si="1"/>
        <v/>
      </c>
      <c r="G72" s="11" t="str">
        <f t="shared" si="1"/>
        <v/>
      </c>
      <c r="H72" s="13" t="str">
        <f t="shared" si="1"/>
        <v/>
      </c>
      <c r="I72" s="13" t="str">
        <f t="shared" si="1"/>
        <v/>
      </c>
      <c r="J72" s="14" t="str">
        <f t="shared" si="1"/>
        <v/>
      </c>
      <c r="K72" s="11"/>
      <c r="L72" s="11"/>
      <c r="M72" s="11"/>
    </row>
    <row r="73" spans="1:13" x14ac:dyDescent="0.25">
      <c r="A73" s="11" t="str">
        <f t="shared" si="1"/>
        <v/>
      </c>
      <c r="B73" s="11" t="str">
        <f t="shared" si="1"/>
        <v/>
      </c>
      <c r="C73" s="11" t="str">
        <f t="shared" si="1"/>
        <v/>
      </c>
      <c r="D73" s="11" t="str">
        <f t="shared" si="1"/>
        <v/>
      </c>
      <c r="E73" s="11" t="str">
        <f t="shared" si="1"/>
        <v/>
      </c>
      <c r="F73" s="11" t="str">
        <f t="shared" si="1"/>
        <v/>
      </c>
      <c r="G73" s="11" t="str">
        <f t="shared" si="1"/>
        <v/>
      </c>
      <c r="H73" s="13" t="str">
        <f t="shared" si="1"/>
        <v/>
      </c>
      <c r="I73" s="13" t="str">
        <f t="shared" si="1"/>
        <v/>
      </c>
      <c r="J73" s="14" t="str">
        <f t="shared" si="1"/>
        <v/>
      </c>
      <c r="K73" s="11"/>
      <c r="L73" s="11"/>
      <c r="M73" s="11"/>
    </row>
    <row r="74" spans="1:13" x14ac:dyDescent="0.25">
      <c r="A74" s="11" t="str">
        <f t="shared" si="1"/>
        <v/>
      </c>
      <c r="B74" s="11" t="str">
        <f t="shared" si="1"/>
        <v/>
      </c>
      <c r="C74" s="11" t="str">
        <f t="shared" si="1"/>
        <v/>
      </c>
      <c r="D74" s="11" t="str">
        <f t="shared" si="1"/>
        <v/>
      </c>
      <c r="E74" s="11" t="str">
        <f t="shared" si="1"/>
        <v/>
      </c>
      <c r="F74" s="11" t="str">
        <f t="shared" si="1"/>
        <v/>
      </c>
      <c r="G74" s="11" t="str">
        <f t="shared" si="1"/>
        <v/>
      </c>
      <c r="H74" s="13" t="str">
        <f t="shared" si="1"/>
        <v/>
      </c>
      <c r="I74" s="13" t="str">
        <f t="shared" si="1"/>
        <v/>
      </c>
      <c r="J74" s="14" t="str">
        <f t="shared" si="1"/>
        <v/>
      </c>
      <c r="K74" s="11"/>
      <c r="L74" s="11"/>
      <c r="M74" s="11"/>
    </row>
    <row r="75" spans="1:13" x14ac:dyDescent="0.25">
      <c r="A75" s="11" t="str">
        <f t="shared" si="1"/>
        <v/>
      </c>
      <c r="B75" s="11" t="str">
        <f t="shared" si="1"/>
        <v/>
      </c>
      <c r="C75" s="11" t="str">
        <f t="shared" si="1"/>
        <v/>
      </c>
      <c r="D75" s="11" t="str">
        <f t="shared" si="1"/>
        <v/>
      </c>
      <c r="E75" s="11" t="str">
        <f t="shared" si="1"/>
        <v/>
      </c>
      <c r="F75" s="11" t="str">
        <f t="shared" si="1"/>
        <v/>
      </c>
      <c r="G75" s="11" t="str">
        <f t="shared" si="1"/>
        <v/>
      </c>
      <c r="H75" s="13" t="str">
        <f t="shared" si="1"/>
        <v/>
      </c>
      <c r="I75" s="13" t="str">
        <f t="shared" si="1"/>
        <v/>
      </c>
      <c r="J75" s="14" t="str">
        <f t="shared" si="1"/>
        <v/>
      </c>
      <c r="K75" s="11"/>
      <c r="L75" s="11"/>
      <c r="M75" s="11"/>
    </row>
    <row r="76" spans="1:13" x14ac:dyDescent="0.25">
      <c r="A76" s="11" t="str">
        <f t="shared" si="1"/>
        <v/>
      </c>
      <c r="B76" s="11" t="str">
        <f t="shared" si="1"/>
        <v/>
      </c>
      <c r="C76" s="11" t="str">
        <f t="shared" si="1"/>
        <v/>
      </c>
      <c r="D76" s="11" t="str">
        <f t="shared" si="1"/>
        <v/>
      </c>
      <c r="E76" s="11" t="str">
        <f t="shared" si="1"/>
        <v/>
      </c>
      <c r="F76" s="11" t="str">
        <f t="shared" si="1"/>
        <v/>
      </c>
      <c r="G76" s="11" t="str">
        <f t="shared" si="1"/>
        <v/>
      </c>
      <c r="H76" s="13" t="str">
        <f t="shared" si="1"/>
        <v/>
      </c>
      <c r="I76" s="13" t="str">
        <f t="shared" si="1"/>
        <v/>
      </c>
      <c r="J76" s="14" t="str">
        <f t="shared" si="1"/>
        <v/>
      </c>
      <c r="K76" s="11"/>
      <c r="L76" s="11"/>
      <c r="M76" s="11"/>
    </row>
    <row r="77" spans="1:13" x14ac:dyDescent="0.25">
      <c r="A77" s="11" t="str">
        <f t="shared" si="1"/>
        <v/>
      </c>
      <c r="B77" s="11" t="str">
        <f t="shared" si="1"/>
        <v/>
      </c>
      <c r="C77" s="11" t="str">
        <f t="shared" si="1"/>
        <v/>
      </c>
      <c r="D77" s="11" t="str">
        <f t="shared" si="1"/>
        <v/>
      </c>
      <c r="E77" s="11" t="str">
        <f t="shared" si="1"/>
        <v/>
      </c>
      <c r="F77" s="11" t="str">
        <f t="shared" si="1"/>
        <v/>
      </c>
      <c r="G77" s="11" t="str">
        <f t="shared" si="1"/>
        <v/>
      </c>
      <c r="H77" s="13" t="str">
        <f t="shared" si="1"/>
        <v/>
      </c>
      <c r="I77" s="13" t="str">
        <f t="shared" si="1"/>
        <v/>
      </c>
      <c r="J77" s="14" t="str">
        <f t="shared" si="1"/>
        <v/>
      </c>
      <c r="K77" s="11"/>
      <c r="L77" s="11"/>
      <c r="M77" s="11"/>
    </row>
    <row r="78" spans="1:13" x14ac:dyDescent="0.25">
      <c r="A78" s="11" t="str">
        <f t="shared" si="1"/>
        <v/>
      </c>
      <c r="B78" s="11" t="str">
        <f t="shared" si="1"/>
        <v/>
      </c>
      <c r="C78" s="11" t="str">
        <f t="shared" si="1"/>
        <v/>
      </c>
      <c r="D78" s="11" t="str">
        <f t="shared" si="1"/>
        <v/>
      </c>
      <c r="E78" s="11" t="str">
        <f t="shared" si="1"/>
        <v/>
      </c>
      <c r="F78" s="11" t="str">
        <f t="shared" si="1"/>
        <v/>
      </c>
      <c r="G78" s="11" t="str">
        <f t="shared" si="1"/>
        <v/>
      </c>
      <c r="H78" s="13" t="str">
        <f t="shared" si="1"/>
        <v/>
      </c>
      <c r="I78" s="13" t="str">
        <f t="shared" si="1"/>
        <v/>
      </c>
      <c r="J78" s="14" t="str">
        <f t="shared" si="1"/>
        <v/>
      </c>
      <c r="K78" s="11"/>
      <c r="L78" s="11"/>
      <c r="M78" s="11"/>
    </row>
    <row r="79" spans="1:13" x14ac:dyDescent="0.25">
      <c r="A79" s="11" t="str">
        <f t="shared" si="1"/>
        <v/>
      </c>
      <c r="B79" s="11" t="str">
        <f t="shared" si="1"/>
        <v/>
      </c>
      <c r="C79" s="11" t="str">
        <f t="shared" si="1"/>
        <v/>
      </c>
      <c r="D79" s="11" t="str">
        <f t="shared" si="1"/>
        <v/>
      </c>
      <c r="E79" s="11" t="str">
        <f t="shared" si="1"/>
        <v/>
      </c>
      <c r="F79" s="11" t="str">
        <f t="shared" si="1"/>
        <v/>
      </c>
      <c r="G79" s="11" t="str">
        <f t="shared" si="1"/>
        <v/>
      </c>
      <c r="H79" s="13" t="str">
        <f t="shared" si="1"/>
        <v/>
      </c>
      <c r="I79" s="13" t="str">
        <f t="shared" si="1"/>
        <v/>
      </c>
      <c r="J79" s="14" t="str">
        <f t="shared" si="1"/>
        <v/>
      </c>
      <c r="K79" s="11"/>
      <c r="L79" s="11"/>
      <c r="M79" s="11"/>
    </row>
    <row r="80" spans="1:13" x14ac:dyDescent="0.25">
      <c r="A80" s="11" t="str">
        <f t="shared" si="1"/>
        <v/>
      </c>
      <c r="B80" s="11" t="str">
        <f t="shared" si="1"/>
        <v/>
      </c>
      <c r="C80" s="11" t="str">
        <f t="shared" si="1"/>
        <v/>
      </c>
      <c r="D80" s="11" t="str">
        <f t="shared" si="1"/>
        <v/>
      </c>
      <c r="E80" s="11" t="str">
        <f t="shared" si="1"/>
        <v/>
      </c>
      <c r="F80" s="11" t="str">
        <f t="shared" si="1"/>
        <v/>
      </c>
      <c r="G80" s="11" t="str">
        <f t="shared" si="1"/>
        <v/>
      </c>
      <c r="H80" s="13" t="str">
        <f t="shared" si="1"/>
        <v/>
      </c>
      <c r="I80" s="13" t="str">
        <f t="shared" si="1"/>
        <v/>
      </c>
      <c r="J80" s="14" t="str">
        <f t="shared" si="1"/>
        <v/>
      </c>
      <c r="K80" s="11"/>
      <c r="L80" s="11"/>
      <c r="M80" s="11"/>
    </row>
    <row r="81" spans="1:13" x14ac:dyDescent="0.25">
      <c r="A81" s="11" t="str">
        <f t="array" aca="1" ref="A81" ca="1">IF(ROWS($1:21)&lt;=COUNTIF($C$2:$C$28,$B$36),INDEX(A$2:A$28,SMALL(IF($C$2:$C$28=$B$36,ROW(INDIRECT("1:"&amp;ROWS($C$2:$C$28)))),ROWS($1:21))),"")</f>
        <v/>
      </c>
      <c r="B81" s="11" t="str">
        <f t="array" aca="1" ref="B81" ca="1">IF(ROWS($1:21)&lt;=COUNTIF($C$2:$C$28,$B$36),INDEX(B$2:B$28,SMALL(IF($C$2:$C$28=$B$36,ROW(INDIRECT("1:"&amp;ROWS($C$2:$C$28)))),ROWS($1:21))),"")</f>
        <v/>
      </c>
      <c r="C81" s="11" t="str">
        <f t="array" aca="1" ref="C81" ca="1">IF(ROWS($1:21)&lt;=COUNTIF($C$2:$C$28,$B$36),INDEX(C$2:C$28,SMALL(IF($C$2:$C$28=$B$36,ROW(INDIRECT("1:"&amp;ROWS($C$2:$C$28)))),ROWS($1:21))),"")</f>
        <v/>
      </c>
      <c r="D81" s="11" t="str">
        <f t="array" aca="1" ref="D81" ca="1">IF(ROWS($1:21)&lt;=COUNTIF($C$2:$C$28,$B$36),INDEX(D$2:D$28,SMALL(IF($C$2:$C$28=$B$36,ROW(INDIRECT("1:"&amp;ROWS($C$2:$C$28)))),ROWS($1:21))),"")</f>
        <v/>
      </c>
      <c r="E81" s="12" t="str">
        <f t="array" aca="1" ref="E81" ca="1">IF(ROWS($1:21)&lt;=COUNTIF($C$2:$C$28,$B$36),INDEX(E$2:E$28,SMALL(IF($C$2:$C$28=$B$36,ROW(INDIRECT("1:"&amp;ROWS($C$2:$C$28)))),ROWS($1:21))),"")</f>
        <v/>
      </c>
      <c r="F81" s="11" t="str">
        <f t="array" aca="1" ref="F81" ca="1">IF(ROWS($1:21)&lt;=COUNTIF($C$2:$C$28,$B$36),INDEX(F$2:F$28,SMALL(IF($C$2:$C$28=$B$36,ROW(INDIRECT("1:"&amp;ROWS($C$2:$C$28)))),ROWS($1:21))),"")</f>
        <v/>
      </c>
      <c r="G81" s="11" t="str">
        <f t="array" aca="1" ref="G81" ca="1">IF(ROWS($1:21)&lt;=COUNTIF($C$2:$C$28,$B$36),INDEX(G$2:G$28,SMALL(IF($C$2:$C$28=$B$36,ROW(INDIRECT("1:"&amp;ROWS($C$2:$C$28)))),ROWS($1:21))),"")</f>
        <v/>
      </c>
      <c r="H81" s="11" t="str">
        <f t="array" aca="1" ref="H81" ca="1">IF(ROWS($1:21)&lt;=COUNTIF($C$2:$C$28,$B$36),INDEX(H$2:H$28,SMALL(IF($C$2:$C$28=$B$36,ROW(INDIRECT("1:"&amp;ROWS($C$2:$C$28)))),ROWS($1:21))),"")</f>
        <v/>
      </c>
      <c r="I81" s="11" t="str">
        <f t="array" aca="1" ref="I81" ca="1">IF(ROWS($1:21)&lt;=COUNTIF($C$2:$C$28,$B$36),INDEX(I$2:I$28,SMALL(IF($C$2:$C$28=$B$36,ROW(INDIRECT("1:"&amp;ROWS($C$2:$C$28)))),ROWS($1:21))),"")</f>
        <v/>
      </c>
      <c r="J81" s="11" t="str">
        <f t="array" aca="1" ref="J81" ca="1">IF(ROWS($1:21)&lt;=COUNTIF($C$2:$C$28,$B$36),INDEX(J$2:J$28,SMALL(IF($C$2:$C$28=$B$36,ROW(INDIRECT("1:"&amp;ROWS($C$2:$C$28)))),ROWS($1:21))),"")</f>
        <v/>
      </c>
      <c r="K81" s="11"/>
      <c r="L81" s="11"/>
      <c r="M81" s="11"/>
    </row>
    <row r="82" spans="1:13" x14ac:dyDescent="0.25">
      <c r="A82" s="11" t="str">
        <f t="array" aca="1" ref="A82" ca="1">IF(ROWS($1:22)&lt;=COUNTIF($C$2:$C$28,$B$36),INDEX(A$2:A$28,SMALL(IF($C$2:$C$28=$B$36,ROW(INDIRECT("1:"&amp;ROWS($C$2:$C$28)))),ROWS($1:22))),"")</f>
        <v/>
      </c>
      <c r="B82" s="11" t="str">
        <f t="array" aca="1" ref="B82" ca="1">IF(ROWS($1:22)&lt;=COUNTIF($C$2:$C$28,$B$36),INDEX(B$2:B$28,SMALL(IF($C$2:$C$28=$B$36,ROW(INDIRECT("1:"&amp;ROWS($C$2:$C$28)))),ROWS($1:22))),"")</f>
        <v/>
      </c>
      <c r="C82" s="11" t="str">
        <f t="array" aca="1" ref="C82" ca="1">IF(ROWS($1:22)&lt;=COUNTIF($C$2:$C$28,$B$36),INDEX(C$2:C$28,SMALL(IF($C$2:$C$28=$B$36,ROW(INDIRECT("1:"&amp;ROWS($C$2:$C$28)))),ROWS($1:22))),"")</f>
        <v/>
      </c>
      <c r="D82" s="11" t="str">
        <f t="array" aca="1" ref="D82" ca="1">IF(ROWS($1:22)&lt;=COUNTIF($C$2:$C$28,$B$36),INDEX(D$2:D$28,SMALL(IF($C$2:$C$28=$B$36,ROW(INDIRECT("1:"&amp;ROWS($C$2:$C$28)))),ROWS($1:22))),"")</f>
        <v/>
      </c>
      <c r="E82" s="12" t="str">
        <f t="array" aca="1" ref="E82" ca="1">IF(ROWS($1:22)&lt;=COUNTIF($C$2:$C$28,$B$36),INDEX(E$2:E$28,SMALL(IF($C$2:$C$28=$B$36,ROW(INDIRECT("1:"&amp;ROWS($C$2:$C$28)))),ROWS($1:22))),"")</f>
        <v/>
      </c>
      <c r="F82" s="11" t="str">
        <f t="array" aca="1" ref="F82" ca="1">IF(ROWS($1:22)&lt;=COUNTIF($C$2:$C$28,$B$36),INDEX(F$2:F$28,SMALL(IF($C$2:$C$28=$B$36,ROW(INDIRECT("1:"&amp;ROWS($C$2:$C$28)))),ROWS($1:22))),"")</f>
        <v/>
      </c>
      <c r="G82" s="11" t="str">
        <f t="array" aca="1" ref="G82" ca="1">IF(ROWS($1:22)&lt;=COUNTIF($C$2:$C$28,$B$36),INDEX(G$2:G$28,SMALL(IF($C$2:$C$28=$B$36,ROW(INDIRECT("1:"&amp;ROWS($C$2:$C$28)))),ROWS($1:22))),"")</f>
        <v/>
      </c>
      <c r="H82" s="11" t="str">
        <f t="array" aca="1" ref="H82" ca="1">IF(ROWS($1:22)&lt;=COUNTIF($C$2:$C$28,$B$36),INDEX(H$2:H$28,SMALL(IF($C$2:$C$28=$B$36,ROW(INDIRECT("1:"&amp;ROWS($C$2:$C$28)))),ROWS($1:22))),"")</f>
        <v/>
      </c>
      <c r="I82" s="11" t="str">
        <f t="array" aca="1" ref="I82" ca="1">IF(ROWS($1:22)&lt;=COUNTIF($C$2:$C$28,$B$36),INDEX(I$2:I$28,SMALL(IF($C$2:$C$28=$B$36,ROW(INDIRECT("1:"&amp;ROWS($C$2:$C$28)))),ROWS($1:22))),"")</f>
        <v/>
      </c>
      <c r="J82" s="11" t="str">
        <f t="array" aca="1" ref="J82" ca="1">IF(ROWS($1:22)&lt;=COUNTIF($C$2:$C$28,$B$36),INDEX(J$2:J$28,SMALL(IF($C$2:$C$28=$B$36,ROW(INDIRECT("1:"&amp;ROWS($C$2:$C$28)))),ROWS($1:22))),"")</f>
        <v/>
      </c>
      <c r="K82" s="11"/>
      <c r="L82" s="11"/>
      <c r="M82" s="11"/>
    </row>
    <row r="83" spans="1:13" x14ac:dyDescent="0.25">
      <c r="A83" s="11" t="str">
        <f t="array" aca="1" ref="A83" ca="1">IF(ROWS($1:23)&lt;=COUNTIF($C$2:$C$28,$B$36),INDEX(A$2:A$28,SMALL(IF($C$2:$C$28=$B$36,ROW(INDIRECT("1:"&amp;ROWS($C$2:$C$28)))),ROWS($1:23))),"")</f>
        <v/>
      </c>
      <c r="B83" s="11" t="str">
        <f t="array" aca="1" ref="B83" ca="1">IF(ROWS($1:23)&lt;=COUNTIF($C$2:$C$28,$B$36),INDEX(B$2:B$28,SMALL(IF($C$2:$C$28=$B$36,ROW(INDIRECT("1:"&amp;ROWS($C$2:$C$28)))),ROWS($1:23))),"")</f>
        <v/>
      </c>
      <c r="C83" s="11" t="str">
        <f t="array" aca="1" ref="C83" ca="1">IF(ROWS($1:23)&lt;=COUNTIF($C$2:$C$28,$B$36),INDEX(C$2:C$28,SMALL(IF($C$2:$C$28=$B$36,ROW(INDIRECT("1:"&amp;ROWS($C$2:$C$28)))),ROWS($1:23))),"")</f>
        <v/>
      </c>
      <c r="D83" s="11" t="str">
        <f t="array" aca="1" ref="D83" ca="1">IF(ROWS($1:23)&lt;=COUNTIF($C$2:$C$28,$B$36),INDEX(D$2:D$28,SMALL(IF($C$2:$C$28=$B$36,ROW(INDIRECT("1:"&amp;ROWS($C$2:$C$28)))),ROWS($1:23))),"")</f>
        <v/>
      </c>
      <c r="E83" s="12" t="str">
        <f t="array" aca="1" ref="E83" ca="1">IF(ROWS($1:23)&lt;=COUNTIF($C$2:$C$28,$B$36),INDEX(E$2:E$28,SMALL(IF($C$2:$C$28=$B$36,ROW(INDIRECT("1:"&amp;ROWS($C$2:$C$28)))),ROWS($1:23))),"")</f>
        <v/>
      </c>
      <c r="F83" s="11" t="str">
        <f t="array" aca="1" ref="F83" ca="1">IF(ROWS($1:23)&lt;=COUNTIF($C$2:$C$28,$B$36),INDEX(F$2:F$28,SMALL(IF($C$2:$C$28=$B$36,ROW(INDIRECT("1:"&amp;ROWS($C$2:$C$28)))),ROWS($1:23))),"")</f>
        <v/>
      </c>
      <c r="G83" s="11" t="str">
        <f t="array" aca="1" ref="G83" ca="1">IF(ROWS($1:23)&lt;=COUNTIF($C$2:$C$28,$B$36),INDEX(G$2:G$28,SMALL(IF($C$2:$C$28=$B$36,ROW(INDIRECT("1:"&amp;ROWS($C$2:$C$28)))),ROWS($1:23))),"")</f>
        <v/>
      </c>
      <c r="H83" s="11" t="str">
        <f t="array" aca="1" ref="H83" ca="1">IF(ROWS($1:23)&lt;=COUNTIF($C$2:$C$28,$B$36),INDEX(H$2:H$28,SMALL(IF($C$2:$C$28=$B$36,ROW(INDIRECT("1:"&amp;ROWS($C$2:$C$28)))),ROWS($1:23))),"")</f>
        <v/>
      </c>
      <c r="I83" s="11" t="str">
        <f t="array" aca="1" ref="I83" ca="1">IF(ROWS($1:23)&lt;=COUNTIF($C$2:$C$28,$B$36),INDEX(I$2:I$28,SMALL(IF($C$2:$C$28=$B$36,ROW(INDIRECT("1:"&amp;ROWS($C$2:$C$28)))),ROWS($1:23))),"")</f>
        <v/>
      </c>
      <c r="J83" s="11" t="str">
        <f t="array" aca="1" ref="J83" ca="1">IF(ROWS($1:23)&lt;=COUNTIF($C$2:$C$28,$B$36),INDEX(J$2:J$28,SMALL(IF($C$2:$C$28=$B$36,ROW(INDIRECT("1:"&amp;ROWS($C$2:$C$28)))),ROWS($1:23))),"")</f>
        <v/>
      </c>
      <c r="K83" s="11"/>
      <c r="L83" s="11"/>
      <c r="M83" s="11"/>
    </row>
    <row r="84" spans="1:13" x14ac:dyDescent="0.25">
      <c r="A84" t="str">
        <f t="array" aca="1" ref="A84" ca="1">IF(ROWS($1:24)&lt;=COUNTIF($C$2:$C$28,$B$36),INDEX(A$2:A$28,SMALL(IF($C$2:$C$28=$B$36,ROW(INDIRECT("1:"&amp;ROWS($C$2:$C$28)))),ROWS($1:24))),"")</f>
        <v/>
      </c>
      <c r="B84" t="str">
        <f t="array" aca="1" ref="B84" ca="1">IF(ROWS($1:24)&lt;=COUNTIF($C$2:$C$28,$B$36),INDEX(B$2:B$28,SMALL(IF($C$2:$C$28=$B$36,ROW(INDIRECT("1:"&amp;ROWS($C$2:$C$28)))),ROWS($1:24))),"")</f>
        <v/>
      </c>
      <c r="C84" t="str">
        <f t="array" aca="1" ref="C84" ca="1">IF(ROWS($1:24)&lt;=COUNTIF($C$2:$C$28,$B$36),INDEX(C$2:C$28,SMALL(IF($C$2:$C$28=$B$36,ROW(INDIRECT("1:"&amp;ROWS($C$2:$C$28)))),ROWS($1:24))),"")</f>
        <v/>
      </c>
      <c r="D84" t="str">
        <f t="array" aca="1" ref="D84" ca="1">IF(ROWS($1:24)&lt;=COUNTIF($C$2:$C$28,$B$36),INDEX(D$2:D$28,SMALL(IF($C$2:$C$28=$B$36,ROW(INDIRECT("1:"&amp;ROWS($C$2:$C$28)))),ROWS($1:24))),"")</f>
        <v/>
      </c>
      <c r="E84" s="8" t="str">
        <f t="array" aca="1" ref="E84" ca="1">IF(ROWS($1:24)&lt;=COUNTIF($C$2:$C$28,$B$36),INDEX(E$2:E$28,SMALL(IF($C$2:$C$28=$B$36,ROW(INDIRECT("1:"&amp;ROWS($C$2:$C$28)))),ROWS($1:24))),"")</f>
        <v/>
      </c>
      <c r="F84" t="str">
        <f t="array" aca="1" ref="F84" ca="1">IF(ROWS($1:24)&lt;=COUNTIF($C$2:$C$28,$B$36),INDEX(F$2:F$28,SMALL(IF($C$2:$C$28=$B$36,ROW(INDIRECT("1:"&amp;ROWS($C$2:$C$28)))),ROWS($1:24))),"")</f>
        <v/>
      </c>
      <c r="G84" t="str">
        <f t="array" aca="1" ref="G84" ca="1">IF(ROWS($1:24)&lt;=COUNTIF($C$2:$C$28,$B$36),INDEX(G$2:G$28,SMALL(IF($C$2:$C$28=$B$36,ROW(INDIRECT("1:"&amp;ROWS($C$2:$C$28)))),ROWS($1:24))),"")</f>
        <v/>
      </c>
      <c r="H84" t="str">
        <f t="array" aca="1" ref="H84" ca="1">IF(ROWS($1:24)&lt;=COUNTIF($C$2:$C$28,$B$36),INDEX(H$2:H$28,SMALL(IF($C$2:$C$28=$B$36,ROW(INDIRECT("1:"&amp;ROWS($C$2:$C$28)))),ROWS($1:24))),"")</f>
        <v/>
      </c>
      <c r="I84" t="str">
        <f t="array" aca="1" ref="I84" ca="1">IF(ROWS($1:24)&lt;=COUNTIF($C$2:$C$28,$B$36),INDEX(I$2:I$28,SMALL(IF($C$2:$C$28=$B$36,ROW(INDIRECT("1:"&amp;ROWS($C$2:$C$28)))),ROWS($1:24))),"")</f>
        <v/>
      </c>
      <c r="J84" t="str">
        <f t="array" aca="1" ref="J84" ca="1">IF(ROWS($1:24)&lt;=COUNTIF($C$2:$C$28,$B$36),INDEX(J$2:J$28,SMALL(IF($C$2:$C$28=$B$36,ROW(INDIRECT("1:"&amp;ROWS($C$2:$C$28)))),ROWS($1:24))),"")</f>
        <v/>
      </c>
    </row>
    <row r="85" spans="1:13" x14ac:dyDescent="0.25">
      <c r="A85" t="str">
        <f t="array" aca="1" ref="A85" ca="1">IF(ROWS($1:25)&lt;=COUNTIF($C$2:$C$28,$B$36),INDEX(A$2:A$28,SMALL(IF($C$2:$C$28=$B$36,ROW(INDIRECT("1:"&amp;ROWS($C$2:$C$28)))),ROWS($1:25))),"")</f>
        <v/>
      </c>
      <c r="B85" t="str">
        <f t="array" aca="1" ref="B85" ca="1">IF(ROWS($1:25)&lt;=COUNTIF($C$2:$C$28,$B$36),INDEX(B$2:B$28,SMALL(IF($C$2:$C$28=$B$36,ROW(INDIRECT("1:"&amp;ROWS($C$2:$C$28)))),ROWS($1:25))),"")</f>
        <v/>
      </c>
      <c r="C85" t="str">
        <f t="array" aca="1" ref="C85" ca="1">IF(ROWS($1:25)&lt;=COUNTIF($C$2:$C$28,$B$36),INDEX(C$2:C$28,SMALL(IF($C$2:$C$28=$B$36,ROW(INDIRECT("1:"&amp;ROWS($C$2:$C$28)))),ROWS($1:25))),"")</f>
        <v/>
      </c>
      <c r="D85" t="str">
        <f t="array" aca="1" ref="D85" ca="1">IF(ROWS($1:25)&lt;=COUNTIF($C$2:$C$28,$B$36),INDEX(D$2:D$28,SMALL(IF($C$2:$C$28=$B$36,ROW(INDIRECT("1:"&amp;ROWS($C$2:$C$28)))),ROWS($1:25))),"")</f>
        <v/>
      </c>
      <c r="E85" s="8" t="str">
        <f t="array" aca="1" ref="E85" ca="1">IF(ROWS($1:25)&lt;=COUNTIF($C$2:$C$28,$B$36),INDEX(E$2:E$28,SMALL(IF($C$2:$C$28=$B$36,ROW(INDIRECT("1:"&amp;ROWS($C$2:$C$28)))),ROWS($1:25))),"")</f>
        <v/>
      </c>
      <c r="F85" t="str">
        <f t="array" aca="1" ref="F85" ca="1">IF(ROWS($1:25)&lt;=COUNTIF($C$2:$C$28,$B$36),INDEX(F$2:F$28,SMALL(IF($C$2:$C$28=$B$36,ROW(INDIRECT("1:"&amp;ROWS($C$2:$C$28)))),ROWS($1:25))),"")</f>
        <v/>
      </c>
      <c r="G85" t="str">
        <f t="array" aca="1" ref="G85" ca="1">IF(ROWS($1:25)&lt;=COUNTIF($C$2:$C$28,$B$36),INDEX(G$2:G$28,SMALL(IF($C$2:$C$28=$B$36,ROW(INDIRECT("1:"&amp;ROWS($C$2:$C$28)))),ROWS($1:25))),"")</f>
        <v/>
      </c>
      <c r="H85" t="str">
        <f t="array" aca="1" ref="H85" ca="1">IF(ROWS($1:25)&lt;=COUNTIF($C$2:$C$28,$B$36),INDEX(H$2:H$28,SMALL(IF($C$2:$C$28=$B$36,ROW(INDIRECT("1:"&amp;ROWS($C$2:$C$28)))),ROWS($1:25))),"")</f>
        <v/>
      </c>
      <c r="I85" t="str">
        <f t="array" aca="1" ref="I85" ca="1">IF(ROWS($1:25)&lt;=COUNTIF($C$2:$C$28,$B$36),INDEX(I$2:I$28,SMALL(IF($C$2:$C$28=$B$36,ROW(INDIRECT("1:"&amp;ROWS($C$2:$C$28)))),ROWS($1:25))),"")</f>
        <v/>
      </c>
      <c r="J85" t="str">
        <f t="array" aca="1" ref="J85" ca="1">IF(ROWS($1:25)&lt;=COUNTIF($C$2:$C$28,$B$36),INDEX(J$2:J$28,SMALL(IF($C$2:$C$28=$B$36,ROW(INDIRECT("1:"&amp;ROWS($C$2:$C$28)))),ROWS($1:25))),"")</f>
        <v/>
      </c>
    </row>
    <row r="86" spans="1:13" x14ac:dyDescent="0.25">
      <c r="A86" t="str">
        <f t="array" aca="1" ref="A86" ca="1">IF(ROWS($1:26)&lt;=COUNTIF($C$2:$C$28,$B$36),INDEX(A$2:A$28,SMALL(IF($C$2:$C$28=$B$36,ROW(INDIRECT("1:"&amp;ROWS($C$2:$C$28)))),ROWS($1:26))),"")</f>
        <v/>
      </c>
      <c r="B86" t="str">
        <f t="array" aca="1" ref="B86" ca="1">IF(ROWS($1:26)&lt;=COUNTIF($C$2:$C$28,$B$36),INDEX(B$2:B$28,SMALL(IF($C$2:$C$28=$B$36,ROW(INDIRECT("1:"&amp;ROWS($C$2:$C$28)))),ROWS($1:26))),"")</f>
        <v/>
      </c>
      <c r="C86" t="str">
        <f t="array" aca="1" ref="C86" ca="1">IF(ROWS($1:26)&lt;=COUNTIF($C$2:$C$28,$B$36),INDEX(C$2:C$28,SMALL(IF($C$2:$C$28=$B$36,ROW(INDIRECT("1:"&amp;ROWS($C$2:$C$28)))),ROWS($1:26))),"")</f>
        <v/>
      </c>
      <c r="D86" t="str">
        <f t="array" aca="1" ref="D86" ca="1">IF(ROWS($1:26)&lt;=COUNTIF($C$2:$C$28,$B$36),INDEX(D$2:D$28,SMALL(IF($C$2:$C$28=$B$36,ROW(INDIRECT("1:"&amp;ROWS($C$2:$C$28)))),ROWS($1:26))),"")</f>
        <v/>
      </c>
      <c r="E86" s="8" t="str">
        <f t="array" aca="1" ref="E86" ca="1">IF(ROWS($1:26)&lt;=COUNTIF($C$2:$C$28,$B$36),INDEX(E$2:E$28,SMALL(IF($C$2:$C$28=$B$36,ROW(INDIRECT("1:"&amp;ROWS($C$2:$C$28)))),ROWS($1:26))),"")</f>
        <v/>
      </c>
      <c r="F86" t="str">
        <f t="array" aca="1" ref="F86" ca="1">IF(ROWS($1:26)&lt;=COUNTIF($C$2:$C$28,$B$36),INDEX(F$2:F$28,SMALL(IF($C$2:$C$28=$B$36,ROW(INDIRECT("1:"&amp;ROWS($C$2:$C$28)))),ROWS($1:26))),"")</f>
        <v/>
      </c>
      <c r="G86" t="str">
        <f t="array" aca="1" ref="G86" ca="1">IF(ROWS($1:26)&lt;=COUNTIF($C$2:$C$28,$B$36),INDEX(G$2:G$28,SMALL(IF($C$2:$C$28=$B$36,ROW(INDIRECT("1:"&amp;ROWS($C$2:$C$28)))),ROWS($1:26))),"")</f>
        <v/>
      </c>
      <c r="H86" t="str">
        <f t="array" aca="1" ref="H86" ca="1">IF(ROWS($1:26)&lt;=COUNTIF($C$2:$C$28,$B$36),INDEX(H$2:H$28,SMALL(IF($C$2:$C$28=$B$36,ROW(INDIRECT("1:"&amp;ROWS($C$2:$C$28)))),ROWS($1:26))),"")</f>
        <v/>
      </c>
      <c r="I86" t="str">
        <f t="array" aca="1" ref="I86" ca="1">IF(ROWS($1:26)&lt;=COUNTIF($C$2:$C$28,$B$36),INDEX(I$2:I$28,SMALL(IF($C$2:$C$28=$B$36,ROW(INDIRECT("1:"&amp;ROWS($C$2:$C$28)))),ROWS($1:26))),"")</f>
        <v/>
      </c>
      <c r="J86" t="str">
        <f t="array" aca="1" ref="J86" ca="1">IF(ROWS($1:26)&lt;=COUNTIF($C$2:$C$28,$B$36),INDEX(J$2:J$28,SMALL(IF($C$2:$C$28=$B$36,ROW(INDIRECT("1:"&amp;ROWS($C$2:$C$28)))),ROWS($1:26))),"")</f>
        <v/>
      </c>
    </row>
    <row r="87" spans="1:13" x14ac:dyDescent="0.25">
      <c r="A87" t="str">
        <f t="array" aca="1" ref="A87" ca="1">IF(ROWS($1:27)&lt;=COUNTIF($C$2:$C$28,$B$36),INDEX(A$2:A$28,SMALL(IF($C$2:$C$28=$B$36,ROW(INDIRECT("1:"&amp;ROWS($C$2:$C$28)))),ROWS($1:27))),"")</f>
        <v/>
      </c>
      <c r="B87" t="str">
        <f t="array" aca="1" ref="B87" ca="1">IF(ROWS($1:27)&lt;=COUNTIF($C$2:$C$28,$B$36),INDEX(B$2:B$28,SMALL(IF($C$2:$C$28=$B$36,ROW(INDIRECT("1:"&amp;ROWS($C$2:$C$28)))),ROWS($1:27))),"")</f>
        <v/>
      </c>
      <c r="C87" t="str">
        <f t="array" aca="1" ref="C87" ca="1">IF(ROWS($1:27)&lt;=COUNTIF($C$2:$C$28,$B$36),INDEX(C$2:C$28,SMALL(IF($C$2:$C$28=$B$36,ROW(INDIRECT("1:"&amp;ROWS($C$2:$C$28)))),ROWS($1:27))),"")</f>
        <v/>
      </c>
      <c r="D87" t="str">
        <f t="array" aca="1" ref="D87" ca="1">IF(ROWS($1:27)&lt;=COUNTIF($C$2:$C$28,$B$36),INDEX(D$2:D$28,SMALL(IF($C$2:$C$28=$B$36,ROW(INDIRECT("1:"&amp;ROWS($C$2:$C$28)))),ROWS($1:27))),"")</f>
        <v/>
      </c>
      <c r="E87" s="8" t="str">
        <f t="array" aca="1" ref="E87" ca="1">IF(ROWS($1:27)&lt;=COUNTIF($C$2:$C$28,$B$36),INDEX(E$2:E$28,SMALL(IF($C$2:$C$28=$B$36,ROW(INDIRECT("1:"&amp;ROWS($C$2:$C$28)))),ROWS($1:27))),"")</f>
        <v/>
      </c>
      <c r="F87" t="str">
        <f t="array" aca="1" ref="F87" ca="1">IF(ROWS($1:27)&lt;=COUNTIF($C$2:$C$28,$B$36),INDEX(F$2:F$28,SMALL(IF($C$2:$C$28=$B$36,ROW(INDIRECT("1:"&amp;ROWS($C$2:$C$28)))),ROWS($1:27))),"")</f>
        <v/>
      </c>
      <c r="G87" t="str">
        <f t="array" aca="1" ref="G87" ca="1">IF(ROWS($1:27)&lt;=COUNTIF($C$2:$C$28,$B$36),INDEX(G$2:G$28,SMALL(IF($C$2:$C$28=$B$36,ROW(INDIRECT("1:"&amp;ROWS($C$2:$C$28)))),ROWS($1:27))),"")</f>
        <v/>
      </c>
      <c r="H87" t="str">
        <f t="array" aca="1" ref="H87" ca="1">IF(ROWS($1:27)&lt;=COUNTIF($C$2:$C$28,$B$36),INDEX(H$2:H$28,SMALL(IF($C$2:$C$28=$B$36,ROW(INDIRECT("1:"&amp;ROWS($C$2:$C$28)))),ROWS($1:27))),"")</f>
        <v/>
      </c>
      <c r="I87" t="str">
        <f t="array" aca="1" ref="I87" ca="1">IF(ROWS($1:27)&lt;=COUNTIF($C$2:$C$28,$B$36),INDEX(I$2:I$28,SMALL(IF($C$2:$C$28=$B$36,ROW(INDIRECT("1:"&amp;ROWS($C$2:$C$28)))),ROWS($1:27))),"")</f>
        <v/>
      </c>
      <c r="J87" t="str">
        <f t="array" aca="1" ref="J87" ca="1">IF(ROWS($1:27)&lt;=COUNTIF($C$2:$C$28,$B$36),INDEX(J$2:J$28,SMALL(IF($C$2:$C$28=$B$36,ROW(INDIRECT("1:"&amp;ROWS($C$2:$C$28)))),ROWS($1:27))),"")</f>
        <v/>
      </c>
    </row>
    <row r="88" spans="1:13" x14ac:dyDescent="0.25">
      <c r="A88" t="str">
        <f t="array" aca="1" ref="A88" ca="1">IF(ROWS($1:28)&lt;=COUNTIF($C$2:$C$28,$B$36),INDEX(A$2:A$28,SMALL(IF($C$2:$C$28=$B$36,ROW(INDIRECT("1:"&amp;ROWS($C$2:$C$28)))),ROWS($1:28))),"")</f>
        <v/>
      </c>
      <c r="B88" t="str">
        <f t="array" aca="1" ref="B88" ca="1">IF(ROWS($1:28)&lt;=COUNTIF($C$2:$C$28,$B$36),INDEX(B$2:B$28,SMALL(IF($C$2:$C$28=$B$36,ROW(INDIRECT("1:"&amp;ROWS($C$2:$C$28)))),ROWS($1:28))),"")</f>
        <v/>
      </c>
      <c r="C88" t="str">
        <f t="array" aca="1" ref="C88" ca="1">IF(ROWS($1:28)&lt;=COUNTIF($C$2:$C$28,$B$36),INDEX(C$2:C$28,SMALL(IF($C$2:$C$28=$B$36,ROW(INDIRECT("1:"&amp;ROWS($C$2:$C$28)))),ROWS($1:28))),"")</f>
        <v/>
      </c>
      <c r="D88" t="str">
        <f t="array" aca="1" ref="D88" ca="1">IF(ROWS($1:28)&lt;=COUNTIF($C$2:$C$28,$B$36),INDEX(D$2:D$28,SMALL(IF($C$2:$C$28=$B$36,ROW(INDIRECT("1:"&amp;ROWS($C$2:$C$28)))),ROWS($1:28))),"")</f>
        <v/>
      </c>
      <c r="E88" s="8" t="str">
        <f t="array" aca="1" ref="E88" ca="1">IF(ROWS($1:28)&lt;=COUNTIF($C$2:$C$28,$B$36),INDEX(E$2:E$28,SMALL(IF($C$2:$C$28=$B$36,ROW(INDIRECT("1:"&amp;ROWS($C$2:$C$28)))),ROWS($1:28))),"")</f>
        <v/>
      </c>
      <c r="F88" t="str">
        <f t="array" aca="1" ref="F88" ca="1">IF(ROWS($1:28)&lt;=COUNTIF($C$2:$C$28,$B$36),INDEX(F$2:F$28,SMALL(IF($C$2:$C$28=$B$36,ROW(INDIRECT("1:"&amp;ROWS($C$2:$C$28)))),ROWS($1:28))),"")</f>
        <v/>
      </c>
      <c r="G88" t="str">
        <f t="array" aca="1" ref="G88" ca="1">IF(ROWS($1:28)&lt;=COUNTIF($C$2:$C$28,$B$36),INDEX(G$2:G$28,SMALL(IF($C$2:$C$28=$B$36,ROW(INDIRECT("1:"&amp;ROWS($C$2:$C$28)))),ROWS($1:28))),"")</f>
        <v/>
      </c>
      <c r="H88" t="str">
        <f t="array" aca="1" ref="H88" ca="1">IF(ROWS($1:28)&lt;=COUNTIF($C$2:$C$28,$B$36),INDEX(H$2:H$28,SMALL(IF($C$2:$C$28=$B$36,ROW(INDIRECT("1:"&amp;ROWS($C$2:$C$28)))),ROWS($1:28))),"")</f>
        <v/>
      </c>
      <c r="I88" t="str">
        <f t="array" aca="1" ref="I88" ca="1">IF(ROWS($1:28)&lt;=COUNTIF($C$2:$C$28,$B$36),INDEX(I$2:I$28,SMALL(IF($C$2:$C$28=$B$36,ROW(INDIRECT("1:"&amp;ROWS($C$2:$C$28)))),ROWS($1:28))),"")</f>
        <v/>
      </c>
      <c r="J88" t="str">
        <f t="array" aca="1" ref="J88" ca="1">IF(ROWS($1:28)&lt;=COUNTIF($C$2:$C$28,$B$36),INDEX(J$2:J$28,SMALL(IF($C$2:$C$28=$B$36,ROW(INDIRECT("1:"&amp;ROWS($C$2:$C$28)))),ROWS($1:28))),"")</f>
        <v/>
      </c>
    </row>
    <row r="89" spans="1:13" x14ac:dyDescent="0.25">
      <c r="A89" t="str">
        <f t="array" aca="1" ref="A89" ca="1">IF(ROWS($1:29)&lt;=COUNTIF($C$2:$C$28,$B$36),INDEX($A$2:$A$28,SMALL(IF($C$2:$C$28=$B$36,ROW(INDIRECT("1:"&amp;ROWS($C$2:$C$28)))),ROWS($1:29))),"")</f>
        <v/>
      </c>
      <c r="E89" s="8"/>
    </row>
    <row r="90" spans="1:13" x14ac:dyDescent="0.25">
      <c r="A90" t="str">
        <f t="array" aca="1" ref="A90" ca="1">IF(ROWS($1:30)&lt;=COUNTIF($C$2:$C$28,$B$36),INDEX($A$2:$A$28,SMALL(IF($C$2:$C$28=$B$36,ROW(INDIRECT("1:"&amp;ROWS($C$2:$C$28)))),ROWS($1:30))),"")</f>
        <v/>
      </c>
      <c r="E90" s="8"/>
    </row>
    <row r="91" spans="1:13" x14ac:dyDescent="0.25">
      <c r="A91" t="str">
        <f t="array" aca="1" ref="A91" ca="1">IF(ROWS($1:31)&lt;=COUNTIF($C$2:$C$28,$B$36),INDEX($A$2:$A$28,SMALL(IF($C$2:$C$28=$B$36,ROW(INDIRECT("1:"&amp;ROWS($C$2:$C$28)))),ROWS($1:31))),"")</f>
        <v/>
      </c>
      <c r="E91" s="8"/>
    </row>
    <row r="92" spans="1:13" x14ac:dyDescent="0.25">
      <c r="A92" t="str">
        <f t="array" aca="1" ref="A92" ca="1">IF(ROWS($1:32)&lt;=COUNTIF($C$2:$C$28,$B$36),INDEX($A$2:$A$28,SMALL(IF($C$2:$C$28=$B$36,ROW(INDIRECT("1:"&amp;ROWS($C$2:$C$28)))),ROWS($1:32))),"")</f>
        <v/>
      </c>
      <c r="E92" s="8"/>
    </row>
    <row r="93" spans="1:13" x14ac:dyDescent="0.25">
      <c r="A93" t="str">
        <f t="array" aca="1" ref="A93" ca="1">IF(ROWS($1:33)&lt;=COUNTIF($C$2:$C$28,$B$36),INDEX($A$2:$A$28,SMALL(IF($C$2:$C$28=$B$36,ROW(INDIRECT("1:"&amp;ROWS($C$2:$C$28)))),ROWS($1:33))),"")</f>
        <v/>
      </c>
      <c r="E93" s="8"/>
    </row>
    <row r="94" spans="1:13" x14ac:dyDescent="0.25">
      <c r="A94" t="str">
        <f t="array" aca="1" ref="A94" ca="1">IF(ROWS($1:34)&lt;=COUNTIF($C$2:$C$28,$B$36),INDEX($A$2:$A$28,SMALL(IF($C$2:$C$28=$B$36,ROW(INDIRECT("1:"&amp;ROWS($C$2:$C$28)))),ROWS($1:34))),"")</f>
        <v/>
      </c>
      <c r="E94" s="8"/>
    </row>
    <row r="95" spans="1:13" x14ac:dyDescent="0.25">
      <c r="A95" t="str">
        <f t="array" aca="1" ref="A95" ca="1">IF(ROWS($1:35)&lt;=COUNTIF($C$2:$C$28,$B$36),INDEX($A$2:$A$28,SMALL(IF($C$2:$C$28=$B$36,ROW(INDIRECT("1:"&amp;ROWS($C$2:$C$28)))),ROWS($1:35))),"")</f>
        <v/>
      </c>
      <c r="E95" s="8"/>
    </row>
    <row r="96" spans="1:13" x14ac:dyDescent="0.25">
      <c r="A96" t="str">
        <f t="array" aca="1" ref="A96" ca="1">IF(ROWS($1:36)&lt;=COUNTIF($C$2:$C$28,$B$36),INDEX($A$2:$A$28,SMALL(IF($C$2:$C$28=$B$36,ROW(INDIRECT("1:"&amp;ROWS($C$2:$C$28)))),ROWS($1:36))),"")</f>
        <v/>
      </c>
    </row>
    <row r="97" spans="1:1" x14ac:dyDescent="0.25">
      <c r="A97" t="str">
        <f t="array" aca="1" ref="A97" ca="1">IF(ROWS($1:37)&lt;=COUNTIF($C$2:$C$28,$B$36),INDEX($A$2:$A$28,SMALL(IF($C$2:$C$28=$B$36,ROW(INDIRECT("1:"&amp;ROWS($C$2:$C$28)))),ROWS($1:37))),"")</f>
        <v/>
      </c>
    </row>
    <row r="98" spans="1:1" x14ac:dyDescent="0.25">
      <c r="A98" t="str">
        <f t="array" aca="1" ref="A98" ca="1">IF(ROWS($1:38)&lt;=COUNTIF($C$2:$C$28,$B$36),INDEX($A$2:$A$28,SMALL(IF($C$2:$C$28=$B$36,ROW(INDIRECT("1:"&amp;ROWS($C$2:$C$28)))),ROWS($1:38))),"")</f>
        <v/>
      </c>
    </row>
    <row r="99" spans="1:1" x14ac:dyDescent="0.25">
      <c r="A99" t="str">
        <f t="array" aca="1" ref="A99" ca="1">IF(ROWS($1:39)&lt;=COUNTIF($C$2:$C$28,$B$36),INDEX($A$2:$A$28,SMALL(IF($C$2:$C$28=$B$36,ROW(INDIRECT("1:"&amp;ROWS($C$2:$C$28)))),ROWS($1:39))),"")</f>
        <v/>
      </c>
    </row>
  </sheetData>
  <autoFilter ref="A1:J1">
    <sortState ref="A2:J28">
      <sortCondition ref="D1"/>
    </sortState>
  </autoFilter>
  <sortState ref="A2:J28">
    <sortCondition ref="A2:A28"/>
  </sortState>
  <phoneticPr fontId="1" type="noConversion"/>
  <conditionalFormatting sqref="E2:E28">
    <cfRule type="cellIs" dxfId="0" priority="3" operator="greaterThan">
      <formula>10</formula>
    </cfRule>
  </conditionalFormatting>
  <dataValidations count="1">
    <dataValidation type="list" allowBlank="1" showInputMessage="1" showErrorMessage="1" sqref="B36">
      <formula1>$N$2:$N$8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Fromages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Anne-Lise</dc:creator>
  <cp:lastModifiedBy>Michel</cp:lastModifiedBy>
  <dcterms:created xsi:type="dcterms:W3CDTF">2019-11-21T16:01:35Z</dcterms:created>
  <dcterms:modified xsi:type="dcterms:W3CDTF">2020-11-18T06:12:01Z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