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3_ncr:1_{A10689F7-AEA3-406A-AC26-12F5544DD077}" xr6:coauthVersionLast="36" xr6:coauthVersionMax="36" xr10:uidLastSave="{00000000-0000-0000-0000-000000000000}"/>
  <bookViews>
    <workbookView xWindow="240" yWindow="75" windowWidth="20115" windowHeight="7740" xr2:uid="{00000000-000D-0000-FFFF-FFFF00000000}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P6" i="1" l="1"/>
  <c r="Q6" i="1"/>
  <c r="Q5" i="1"/>
  <c r="P5" i="1"/>
  <c r="G27" i="1"/>
  <c r="G24" i="1"/>
  <c r="G17" i="1"/>
  <c r="G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MATHIEU Stephane</author>
  </authors>
  <commentList>
    <comment ref="H5" authorId="0" shapeId="0" xr:uid="{00000000-0006-0000-0000-000001000000}">
      <text>
        <r>
          <rPr>
            <sz val="9"/>
            <color indexed="81"/>
            <rFont val="Tahoma"/>
            <charset val="1"/>
          </rPr>
          <t xml:space="preserve">JE CHERCHE LE NOMBRE DE BAILLEUR A CHAQUE CHANGEMENT DE DEPARTEMENT
</t>
        </r>
      </text>
    </comment>
    <comment ref="H16" authorId="0" shapeId="0" xr:uid="{00000000-0006-0000-0000-000002000000}">
      <text>
        <r>
          <rPr>
            <b/>
            <sz val="9"/>
            <color indexed="81"/>
            <rFont val="Tahoma"/>
            <charset val="1"/>
          </rPr>
          <t>JE CHERCHE LE NOMBRE DE CTS A CHAQUE CHANGEMENT DE DEPARTEMENT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<sst xmlns="http://schemas.openxmlformats.org/spreadsheetml/2006/main" count="315" uniqueCount="35">
  <si>
    <t>PARIS 1 2 3 4 PAUL LELONG</t>
  </si>
  <si>
    <t>Bailleur</t>
  </si>
  <si>
    <t>PARIS 7, 8, 9 ST PETERSBOURG</t>
  </si>
  <si>
    <t>PARIS 12EME DIDEROT</t>
  </si>
  <si>
    <t>PARIS 5 ET 13 DAVIEL</t>
  </si>
  <si>
    <t>PARIS - MAISON Des SYNDIC</t>
  </si>
  <si>
    <t>PARIS 15EME BRANCION</t>
  </si>
  <si>
    <t>PARIS AVS INDEMNISATION</t>
  </si>
  <si>
    <t>PARIS 16 ET 17 CARDINET</t>
  </si>
  <si>
    <t>PARIS 18EME NEY</t>
  </si>
  <si>
    <t>PLATEAU DT-PTC-CAMPUS</t>
  </si>
  <si>
    <t>HANDIPASS</t>
  </si>
  <si>
    <t>CTS</t>
  </si>
  <si>
    <t>PARIS 11EME BEAUMARCHAIS</t>
  </si>
  <si>
    <t>IMPASSE NATIONALE</t>
  </si>
  <si>
    <t>PARIS 10EME VICQ D'AZIR</t>
  </si>
  <si>
    <t>PARIS 6 ET 14 JEAN MOULIN</t>
  </si>
  <si>
    <t>PARIS GENEVOIX</t>
  </si>
  <si>
    <t>PARIS 19EME A CARREL</t>
  </si>
  <si>
    <t>PARIS 19EME LAUMIERE</t>
  </si>
  <si>
    <t>PARIS 20EME OUEST PIAT</t>
  </si>
  <si>
    <t>PARIS 20EME VITRUVE</t>
  </si>
  <si>
    <t>AVS TECHNICIEN ST-DENIS</t>
  </si>
  <si>
    <t>MEAUX</t>
  </si>
  <si>
    <t xml:space="preserve">CHESSY </t>
  </si>
  <si>
    <t>A2S CHESSY</t>
  </si>
  <si>
    <t>COULOMMIERS</t>
  </si>
  <si>
    <t>A2S LIEUSAINT - CHARPAK</t>
  </si>
  <si>
    <t>LIEUSAINT - MIXITE</t>
  </si>
  <si>
    <t>MONTEREAU - LAGRANGE</t>
  </si>
  <si>
    <t>bailleur sur le 75</t>
  </si>
  <si>
    <t>CTS sur le 75</t>
  </si>
  <si>
    <t>bailleur sur le 77</t>
  </si>
  <si>
    <t>CTS  sur le 77</t>
  </si>
  <si>
    <t>Dépt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</si>
</sst>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2" borderId="1" xfId="0" applyNumberFormat="1" applyFill="1" applyBorder="1"/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0" fillId="0" borderId="1" xfId="0" applyBorder="1"/>
    <xf numFmtId="14" fontId="0" fillId="0" borderId="1" xfId="0" applyNumberFormat="1" applyBorder="1"/>
    <xf numFmtId="0" fontId="0" fillId="2" borderId="0" xfId="0" applyFill="1"/>
    <xf numFmtId="0" fontId="0" fillId="4" borderId="0" xfId="0" applyFill="1"/>
    <xf numFmtId="0" fontId="3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0</xdr:row>
      <xdr:rowOff>95250</xdr:rowOff>
    </xdr:from>
    <xdr:to>
      <xdr:col>5</xdr:col>
      <xdr:colOff>685800</xdr:colOff>
      <xdr:row>8</xdr:row>
      <xdr:rowOff>76200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076700" y="95250"/>
          <a:ext cx="590550" cy="1504950"/>
        </a:xfrm>
        <a:prstGeom prst="rightBrace">
          <a:avLst>
            <a:gd name="adj1" fmla="val 8333"/>
            <a:gd name="adj2" fmla="val 51829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9</xdr:row>
      <xdr:rowOff>171451</xdr:rowOff>
    </xdr:from>
    <xdr:to>
      <xdr:col>6</xdr:col>
      <xdr:colOff>552450</xdr:colOff>
      <xdr:row>21</xdr:row>
      <xdr:rowOff>9525</xdr:rowOff>
    </xdr:to>
    <xdr:sp macro="" textlink="">
      <xdr:nvSpPr>
        <xdr:cNvPr id="4" name="Accolade ferman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981450" y="1885951"/>
          <a:ext cx="1314450" cy="2124074"/>
        </a:xfrm>
        <a:prstGeom prst="rightBrace">
          <a:avLst/>
        </a:prstGeom>
        <a:noFill/>
        <a:ln w="9525" cap="flat" cmpd="sng" algn="ctr">
          <a:solidFill>
            <a:srgbClr val="4F81BD">
              <a:shade val="95000"/>
              <a:satMod val="105000"/>
            </a:srgbClr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342900</xdr:colOff>
      <xdr:row>21</xdr:row>
      <xdr:rowOff>47625</xdr:rowOff>
    </xdr:from>
    <xdr:to>
      <xdr:col>6</xdr:col>
      <xdr:colOff>638176</xdr:colOff>
      <xdr:row>23</xdr:row>
      <xdr:rowOff>142875</xdr:rowOff>
    </xdr:to>
    <xdr:sp macro="" textlink="">
      <xdr:nvSpPr>
        <xdr:cNvPr id="7" name="Accolade ferman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324350" y="4048125"/>
          <a:ext cx="1057276" cy="476250"/>
        </a:xfrm>
        <a:prstGeom prst="rightBrace">
          <a:avLst>
            <a:gd name="adj1" fmla="val 8333"/>
            <a:gd name="adj2" fmla="val 44737"/>
          </a:avLst>
        </a:prstGeom>
        <a:noFill/>
        <a:ln w="9525" cap="flat" cmpd="sng" algn="ctr">
          <a:solidFill>
            <a:srgbClr val="4F81BD">
              <a:shade val="95000"/>
              <a:satMod val="105000"/>
            </a:srgbClr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0</xdr:colOff>
      <xdr:row>24</xdr:row>
      <xdr:rowOff>0</xdr:rowOff>
    </xdr:from>
    <xdr:to>
      <xdr:col>6</xdr:col>
      <xdr:colOff>561975</xdr:colOff>
      <xdr:row>28</xdr:row>
      <xdr:rowOff>28575</xdr:rowOff>
    </xdr:to>
    <xdr:sp macro="" textlink="">
      <xdr:nvSpPr>
        <xdr:cNvPr id="8" name="Accolade ferman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981450" y="4572000"/>
          <a:ext cx="1323975" cy="790575"/>
        </a:xfrm>
        <a:prstGeom prst="rightBrace">
          <a:avLst>
            <a:gd name="adj1" fmla="val 8333"/>
            <a:gd name="adj2" fmla="val 44737"/>
          </a:avLst>
        </a:prstGeom>
        <a:noFill/>
        <a:ln w="9525" cap="flat" cmpd="sng" algn="ctr">
          <a:solidFill>
            <a:srgbClr val="4F81BD">
              <a:shade val="95000"/>
              <a:satMod val="105000"/>
            </a:srgbClr>
          </a:solidFill>
          <a:prstDash val="solid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workbookViewId="0">
      <selection activeCell="P13" sqref="P13"/>
    </sheetView>
  </sheetViews>
  <sheetFormatPr baseColWidth="10" defaultRowHeight="15" x14ac:dyDescent="0.25"/>
  <cols>
    <col min="1" max="1" width="3" bestFit="1" customWidth="1"/>
    <col min="2" max="2" width="27.42578125" bestFit="1" customWidth="1"/>
    <col min="3" max="4" width="10.7109375" bestFit="1" customWidth="1"/>
    <col min="5" max="5" width="7.85546875" bestFit="1" customWidth="1"/>
    <col min="8" max="8" width="15.5703125" bestFit="1" customWidth="1"/>
  </cols>
  <sheetData>
    <row r="1" spans="1:17" x14ac:dyDescent="0.25">
      <c r="A1" s="3">
        <v>75</v>
      </c>
      <c r="B1" s="3" t="s">
        <v>0</v>
      </c>
      <c r="C1" s="1"/>
      <c r="D1" s="1">
        <v>43280</v>
      </c>
      <c r="E1" s="3" t="s">
        <v>1</v>
      </c>
    </row>
    <row r="2" spans="1:17" x14ac:dyDescent="0.25">
      <c r="A2" s="3">
        <v>75</v>
      </c>
      <c r="B2" s="3" t="s">
        <v>2</v>
      </c>
      <c r="C2" s="1"/>
      <c r="D2" s="1">
        <v>43259</v>
      </c>
      <c r="E2" s="3" t="s">
        <v>1</v>
      </c>
    </row>
    <row r="3" spans="1:17" x14ac:dyDescent="0.25">
      <c r="A3" s="3">
        <v>75</v>
      </c>
      <c r="B3" s="3" t="s">
        <v>3</v>
      </c>
      <c r="C3" s="1"/>
      <c r="D3" s="1">
        <v>43272</v>
      </c>
      <c r="E3" s="3" t="s">
        <v>1</v>
      </c>
    </row>
    <row r="4" spans="1:17" x14ac:dyDescent="0.25">
      <c r="A4" s="3">
        <v>75</v>
      </c>
      <c r="B4" s="3" t="s">
        <v>4</v>
      </c>
      <c r="C4" s="1">
        <v>43187</v>
      </c>
      <c r="D4" s="1">
        <v>43276</v>
      </c>
      <c r="E4" s="3" t="s">
        <v>1</v>
      </c>
      <c r="O4" s="10" t="s">
        <v>34</v>
      </c>
      <c r="P4" s="10" t="s">
        <v>1</v>
      </c>
      <c r="Q4" s="10" t="s">
        <v>12</v>
      </c>
    </row>
    <row r="5" spans="1:17" x14ac:dyDescent="0.25">
      <c r="A5" s="3">
        <v>75</v>
      </c>
      <c r="B5" s="3" t="s">
        <v>5</v>
      </c>
      <c r="C5" s="1"/>
      <c r="D5" s="1">
        <v>43185</v>
      </c>
      <c r="E5" s="3" t="s">
        <v>1</v>
      </c>
      <c r="G5" s="8">
        <v>10</v>
      </c>
      <c r="H5" s="8" t="s">
        <v>30</v>
      </c>
      <c r="O5" s="10">
        <v>75</v>
      </c>
      <c r="P5" s="11">
        <f>COUNTIFS($A:$A,$O5,$E:$E,P$4)</f>
        <v>10</v>
      </c>
      <c r="Q5" s="11">
        <f>COUNTIFS($A:$A,$O5,$E:$E,Q$4)</f>
        <v>11</v>
      </c>
    </row>
    <row r="6" spans="1:17" x14ac:dyDescent="0.25">
      <c r="A6" s="3">
        <v>75</v>
      </c>
      <c r="B6" s="3" t="s">
        <v>6</v>
      </c>
      <c r="C6" s="1"/>
      <c r="D6" s="1">
        <v>43223</v>
      </c>
      <c r="E6" s="3" t="s">
        <v>1</v>
      </c>
      <c r="G6">
        <f>COUNTIFS(A:A,75,E:E,"Bailleur")</f>
        <v>10</v>
      </c>
      <c r="O6" s="10">
        <v>77</v>
      </c>
      <c r="P6" s="11">
        <f>COUNTIFS($A:$A,$O6,$E:$E,P$4)</f>
        <v>3</v>
      </c>
      <c r="Q6" s="11">
        <f>COUNTIFS($A:$A,$O6,$E:$E,Q$4)</f>
        <v>4</v>
      </c>
    </row>
    <row r="7" spans="1:17" x14ac:dyDescent="0.25">
      <c r="A7" s="3">
        <v>75</v>
      </c>
      <c r="B7" s="3" t="s">
        <v>7</v>
      </c>
      <c r="C7" s="1"/>
      <c r="D7" s="1">
        <v>43129</v>
      </c>
      <c r="E7" s="3" t="s">
        <v>1</v>
      </c>
    </row>
    <row r="8" spans="1:17" x14ac:dyDescent="0.25">
      <c r="A8" s="3">
        <v>75</v>
      </c>
      <c r="B8" s="3" t="s">
        <v>8</v>
      </c>
      <c r="C8" s="1"/>
      <c r="D8" s="1">
        <v>43159</v>
      </c>
      <c r="E8" s="3" t="s">
        <v>1</v>
      </c>
    </row>
    <row r="9" spans="1:17" x14ac:dyDescent="0.25">
      <c r="A9" s="3">
        <v>75</v>
      </c>
      <c r="B9" s="3" t="s">
        <v>9</v>
      </c>
      <c r="C9" s="1"/>
      <c r="D9" s="1">
        <v>43188</v>
      </c>
      <c r="E9" s="3" t="s">
        <v>1</v>
      </c>
    </row>
    <row r="10" spans="1:17" x14ac:dyDescent="0.25">
      <c r="A10" s="3">
        <v>75</v>
      </c>
      <c r="B10" s="3" t="s">
        <v>10</v>
      </c>
      <c r="C10" s="1"/>
      <c r="D10" s="1"/>
      <c r="E10" s="3" t="s">
        <v>1</v>
      </c>
    </row>
    <row r="11" spans="1:17" x14ac:dyDescent="0.25">
      <c r="A11" s="4">
        <v>75</v>
      </c>
      <c r="B11" s="4" t="s">
        <v>11</v>
      </c>
      <c r="C11" s="5"/>
      <c r="D11" s="5">
        <v>43215</v>
      </c>
      <c r="E11" s="4" t="s">
        <v>12</v>
      </c>
    </row>
    <row r="12" spans="1:17" x14ac:dyDescent="0.25">
      <c r="A12" s="4">
        <v>75</v>
      </c>
      <c r="B12" s="4" t="s">
        <v>13</v>
      </c>
      <c r="C12" s="5"/>
      <c r="D12" s="5">
        <v>43273</v>
      </c>
      <c r="E12" s="4" t="s">
        <v>12</v>
      </c>
    </row>
    <row r="13" spans="1:17" x14ac:dyDescent="0.25">
      <c r="A13" s="4">
        <v>75</v>
      </c>
      <c r="B13" s="4" t="s">
        <v>14</v>
      </c>
      <c r="C13" s="5"/>
      <c r="D13" s="5">
        <v>43243</v>
      </c>
      <c r="E13" s="4" t="s">
        <v>12</v>
      </c>
    </row>
    <row r="14" spans="1:17" x14ac:dyDescent="0.25">
      <c r="A14" s="4">
        <v>75</v>
      </c>
      <c r="B14" s="4" t="s">
        <v>15</v>
      </c>
      <c r="C14" s="5"/>
      <c r="D14" s="5">
        <v>43140</v>
      </c>
      <c r="E14" s="4" t="s">
        <v>12</v>
      </c>
    </row>
    <row r="15" spans="1:17" x14ac:dyDescent="0.25">
      <c r="A15" s="4">
        <v>75</v>
      </c>
      <c r="B15" s="4" t="s">
        <v>16</v>
      </c>
      <c r="C15" s="5"/>
      <c r="D15" s="5">
        <v>43263</v>
      </c>
      <c r="E15" s="4" t="s">
        <v>12</v>
      </c>
    </row>
    <row r="16" spans="1:17" x14ac:dyDescent="0.25">
      <c r="A16" s="4">
        <v>75</v>
      </c>
      <c r="B16" s="4" t="s">
        <v>17</v>
      </c>
      <c r="C16" s="5"/>
      <c r="D16" s="5">
        <v>43189</v>
      </c>
      <c r="E16" s="4" t="s">
        <v>12</v>
      </c>
      <c r="G16" s="9">
        <v>11</v>
      </c>
      <c r="H16" s="9" t="s">
        <v>31</v>
      </c>
    </row>
    <row r="17" spans="1:8" x14ac:dyDescent="0.25">
      <c r="A17" s="4">
        <v>75</v>
      </c>
      <c r="B17" s="4" t="s">
        <v>18</v>
      </c>
      <c r="C17" s="5"/>
      <c r="D17" s="5">
        <v>43265</v>
      </c>
      <c r="E17" s="4" t="s">
        <v>12</v>
      </c>
      <c r="G17">
        <f>COUNTIFS(A:A,75,E:E,"CTS")</f>
        <v>11</v>
      </c>
    </row>
    <row r="18" spans="1:8" x14ac:dyDescent="0.25">
      <c r="A18" s="4">
        <v>75</v>
      </c>
      <c r="B18" s="4" t="s">
        <v>19</v>
      </c>
      <c r="C18" s="5"/>
      <c r="D18" s="5">
        <v>43257</v>
      </c>
      <c r="E18" s="4" t="s">
        <v>12</v>
      </c>
    </row>
    <row r="19" spans="1:8" x14ac:dyDescent="0.25">
      <c r="A19" s="4">
        <v>75</v>
      </c>
      <c r="B19" s="4" t="s">
        <v>20</v>
      </c>
      <c r="C19" s="5"/>
      <c r="D19" s="5">
        <v>43216</v>
      </c>
      <c r="E19" s="4" t="s">
        <v>12</v>
      </c>
    </row>
    <row r="20" spans="1:8" x14ac:dyDescent="0.25">
      <c r="A20" s="4">
        <v>75</v>
      </c>
      <c r="B20" s="4" t="s">
        <v>21</v>
      </c>
      <c r="C20" s="5"/>
      <c r="D20" s="5">
        <v>43165</v>
      </c>
      <c r="E20" s="4" t="s">
        <v>12</v>
      </c>
    </row>
    <row r="21" spans="1:8" x14ac:dyDescent="0.25">
      <c r="A21" s="4">
        <v>75</v>
      </c>
      <c r="B21" s="4" t="s">
        <v>22</v>
      </c>
      <c r="C21" s="5"/>
      <c r="D21" s="5">
        <v>43196</v>
      </c>
      <c r="E21" s="4" t="s">
        <v>12</v>
      </c>
    </row>
    <row r="22" spans="1:8" x14ac:dyDescent="0.25">
      <c r="A22" s="6">
        <v>77</v>
      </c>
      <c r="B22" s="6" t="s">
        <v>23</v>
      </c>
      <c r="C22" s="7"/>
      <c r="D22" s="7">
        <v>43278</v>
      </c>
      <c r="E22" s="6" t="s">
        <v>1</v>
      </c>
    </row>
    <row r="23" spans="1:8" x14ac:dyDescent="0.25">
      <c r="A23" s="6">
        <v>77</v>
      </c>
      <c r="B23" s="6" t="s">
        <v>24</v>
      </c>
      <c r="C23" s="7"/>
      <c r="D23" s="7">
        <v>43259</v>
      </c>
      <c r="E23" s="6" t="s">
        <v>1</v>
      </c>
      <c r="G23">
        <v>3</v>
      </c>
      <c r="H23" s="2" t="s">
        <v>32</v>
      </c>
    </row>
    <row r="24" spans="1:8" x14ac:dyDescent="0.25">
      <c r="A24" s="6">
        <v>77</v>
      </c>
      <c r="B24" s="6" t="s">
        <v>25</v>
      </c>
      <c r="C24" s="7"/>
      <c r="D24" s="7">
        <v>43168</v>
      </c>
      <c r="E24" s="6" t="s">
        <v>1</v>
      </c>
      <c r="G24">
        <f>COUNTIFS(A:A,77,E:E,"Bailleur")</f>
        <v>3</v>
      </c>
    </row>
    <row r="25" spans="1:8" x14ac:dyDescent="0.25">
      <c r="A25" s="6">
        <v>77</v>
      </c>
      <c r="B25" s="6" t="s">
        <v>26</v>
      </c>
      <c r="C25" s="7"/>
      <c r="D25" s="7">
        <v>43131</v>
      </c>
      <c r="E25" s="6" t="s">
        <v>12</v>
      </c>
    </row>
    <row r="26" spans="1:8" x14ac:dyDescent="0.25">
      <c r="A26" s="6">
        <v>77</v>
      </c>
      <c r="B26" s="6" t="s">
        <v>27</v>
      </c>
      <c r="C26" s="7">
        <v>43082</v>
      </c>
      <c r="D26" s="7">
        <v>43251</v>
      </c>
      <c r="E26" s="6" t="s">
        <v>12</v>
      </c>
      <c r="G26">
        <v>4</v>
      </c>
      <c r="H26" t="s">
        <v>33</v>
      </c>
    </row>
    <row r="27" spans="1:8" x14ac:dyDescent="0.25">
      <c r="A27" s="6">
        <v>77</v>
      </c>
      <c r="B27" s="6" t="s">
        <v>28</v>
      </c>
      <c r="C27" s="7">
        <v>43074</v>
      </c>
      <c r="D27" s="7">
        <v>43210</v>
      </c>
      <c r="E27" s="6" t="s">
        <v>12</v>
      </c>
      <c r="G27">
        <f>COUNTIFS(A:A,77,E:E,"CTS")</f>
        <v>4</v>
      </c>
    </row>
    <row r="28" spans="1:8" x14ac:dyDescent="0.25">
      <c r="A28" s="6">
        <v>77</v>
      </c>
      <c r="B28" s="6" t="s">
        <v>29</v>
      </c>
      <c r="C28" s="7"/>
      <c r="D28" s="7">
        <v>43152</v>
      </c>
      <c r="E28" s="6" t="s">
        <v>12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Michel</cp:lastModifiedBy>
  <dcterms:created xsi:type="dcterms:W3CDTF">2018-09-12T07:28:55Z</dcterms:created>
  <dcterms:modified xsi:type="dcterms:W3CDTF">2018-09-12T07:50:15Z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