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60" windowWidth="22110" windowHeight="92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18" i="1" l="1"/>
  <c r="D19" i="1"/>
  <c r="F19" i="1" s="1"/>
  <c r="D20" i="1"/>
  <c r="D17" i="1"/>
  <c r="F17" i="1" s="1"/>
  <c r="B18" i="1"/>
  <c r="B19" i="1"/>
  <c r="B20" i="1"/>
  <c r="B21" i="1"/>
  <c r="B22" i="1"/>
  <c r="B17" i="1"/>
  <c r="F18" i="1"/>
  <c r="F20" i="1"/>
  <c r="D21" i="1"/>
  <c r="F21" i="1" s="1"/>
  <c r="D22" i="1"/>
  <c r="F22" i="1" s="1"/>
  <c r="H23" i="1"/>
</calcChain>
</file>

<file path=xl/sharedStrings.xml><?xml version="1.0" encoding="utf-8"?>
<sst xmlns="http://schemas.openxmlformats.org/spreadsheetml/2006/main" count="62" uniqueCount="43">
  <si>
    <t>1</t>
  </si>
  <si>
    <t>0000114</t>
  </si>
  <si>
    <t>BURRA AG</t>
  </si>
  <si>
    <t>BLAN.OEUF PAST OVOBEST</t>
  </si>
  <si>
    <t>BR</t>
  </si>
  <si>
    <t>KG</t>
  </si>
  <si>
    <t>0000068</t>
  </si>
  <si>
    <t>EMMIINTERFRAIS SA</t>
  </si>
  <si>
    <t>EMMENTAL DOUX EN BANDE</t>
  </si>
  <si>
    <t>BT</t>
  </si>
  <si>
    <t>GR</t>
  </si>
  <si>
    <t>2</t>
  </si>
  <si>
    <t>0002755</t>
  </si>
  <si>
    <t>BONFRAIS BONGEL FRIGEMO AG</t>
  </si>
  <si>
    <t>EISBERG O</t>
  </si>
  <si>
    <t>0018773</t>
  </si>
  <si>
    <t>WEBER &amp; CIE / NON FOOD</t>
  </si>
  <si>
    <t>BOCAL CONSERVES 1LT</t>
  </si>
  <si>
    <t>CT</t>
  </si>
  <si>
    <t>PC</t>
  </si>
  <si>
    <t>N°</t>
  </si>
  <si>
    <t xml:space="preserve">Fournisseur </t>
  </si>
  <si>
    <t>Articles</t>
  </si>
  <si>
    <t>prix</t>
  </si>
  <si>
    <t xml:space="preserve">article </t>
  </si>
  <si>
    <t xml:space="preserve">quantié </t>
  </si>
  <si>
    <t>prix au kilo/pce</t>
  </si>
  <si>
    <t xml:space="preserve">prix total </t>
  </si>
  <si>
    <t>0000787</t>
  </si>
  <si>
    <t>MARKSTEINER GEBR. AG    FRISCH</t>
  </si>
  <si>
    <t>GOLDEN FRITE ONDULEE S</t>
  </si>
  <si>
    <t>0006334</t>
  </si>
  <si>
    <t>TRANSGOURMET</t>
  </si>
  <si>
    <t>THE VERT SACH. 2G</t>
  </si>
  <si>
    <t>U emballage</t>
  </si>
  <si>
    <t>unité pièce</t>
  </si>
  <si>
    <t>Qté par pièce</t>
  </si>
  <si>
    <t>Pièce par emballage</t>
  </si>
  <si>
    <t>type art. *</t>
  </si>
  <si>
    <t>*= type article 1 = prix par pièce</t>
  </si>
  <si>
    <t xml:space="preserve">*= type article 2 = prix au kilo </t>
  </si>
  <si>
    <t>BASE DE DONNEES</t>
  </si>
  <si>
    <t>FEUILLE DE CALCUL DE COÛT MARCHANDISE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</si>
</sst>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2" xfId="0" applyFont="1" applyFill="1" applyBorder="1"/>
    <xf numFmtId="0" fontId="0" fillId="3" borderId="0" xfId="0" applyFill="1"/>
    <xf numFmtId="0" fontId="0" fillId="3" borderId="3" xfId="0" applyFill="1" applyBorder="1"/>
    <xf numFmtId="0" fontId="0" fillId="0" borderId="3" xfId="0" applyBorder="1"/>
    <xf numFmtId="49" fontId="0" fillId="0" borderId="3" xfId="0" applyNumberFormat="1" applyBorder="1"/>
    <xf numFmtId="0" fontId="0" fillId="3" borderId="4" xfId="0" applyFill="1" applyBorder="1" applyAlignment="1"/>
    <xf numFmtId="0" fontId="0" fillId="3" borderId="5" xfId="0" applyFill="1" applyBorder="1" applyAlignment="1"/>
    <xf numFmtId="0" fontId="0" fillId="0" borderId="5" xfId="0" applyBorder="1" applyAlignment="1"/>
    <xf numFmtId="0" fontId="0" fillId="0" borderId="1" xfId="0" applyFont="1" applyBorder="1"/>
    <xf numFmtId="0" fontId="0" fillId="2" borderId="1" xfId="0" applyFont="1" applyFill="1" applyBorder="1"/>
    <xf numFmtId="0" fontId="0" fillId="0" borderId="0" xfId="0" applyFont="1" applyFill="1" applyBorder="1" applyAlignment="1">
      <alignment horizontal="left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2" fontId="0" fillId="0" borderId="4" xfId="0" applyNumberFormat="1" applyBorder="1" applyAlignment="1"/>
    <xf numFmtId="2" fontId="0" fillId="0" borderId="3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3" workbookViewId="0">
      <selection activeCell="C21" sqref="C21"/>
    </sheetView>
  </sheetViews>
  <sheetFormatPr baseColWidth="10" defaultRowHeight="15" x14ac:dyDescent="0.25"/>
  <cols>
    <col min="2" max="2" width="30.28515625" customWidth="1"/>
    <col min="3" max="3" width="30.42578125" customWidth="1"/>
    <col min="4" max="4" width="26.7109375" customWidth="1"/>
    <col min="8" max="8" width="18.7109375" customWidth="1"/>
  </cols>
  <sheetData>
    <row r="1" spans="1:10" x14ac:dyDescent="0.25">
      <c r="A1" s="17" t="s">
        <v>41</v>
      </c>
      <c r="B1" s="18"/>
      <c r="C1" s="18"/>
      <c r="D1" s="18"/>
      <c r="E1" s="18"/>
      <c r="F1" s="18"/>
      <c r="G1" s="18"/>
      <c r="H1" s="18"/>
      <c r="I1" s="18"/>
      <c r="J1" s="19"/>
    </row>
    <row r="3" spans="1:10" x14ac:dyDescent="0.25">
      <c r="A3" s="7"/>
      <c r="B3" s="7" t="s">
        <v>20</v>
      </c>
      <c r="C3" s="7" t="s">
        <v>21</v>
      </c>
      <c r="D3" s="7" t="s">
        <v>22</v>
      </c>
      <c r="E3" s="7" t="s">
        <v>34</v>
      </c>
      <c r="F3" s="7" t="s">
        <v>35</v>
      </c>
      <c r="G3" s="7" t="s">
        <v>36</v>
      </c>
      <c r="H3" s="7" t="s">
        <v>37</v>
      </c>
      <c r="I3" s="7" t="s">
        <v>38</v>
      </c>
      <c r="J3" s="7" t="s">
        <v>23</v>
      </c>
    </row>
    <row r="4" spans="1:10" x14ac:dyDescent="0.25">
      <c r="A4" s="1" t="s">
        <v>0</v>
      </c>
      <c r="B4" s="2" t="s">
        <v>1</v>
      </c>
      <c r="C4" s="3" t="s">
        <v>2</v>
      </c>
      <c r="D4" s="3" t="s">
        <v>3</v>
      </c>
      <c r="E4" s="2" t="s">
        <v>4</v>
      </c>
      <c r="F4" s="2" t="s">
        <v>5</v>
      </c>
      <c r="G4" s="2">
        <v>1</v>
      </c>
      <c r="H4" s="2">
        <v>1</v>
      </c>
      <c r="I4" s="2" t="s">
        <v>0</v>
      </c>
      <c r="J4" s="2">
        <v>6.3</v>
      </c>
    </row>
    <row r="5" spans="1:10" x14ac:dyDescent="0.25">
      <c r="A5" s="4" t="s">
        <v>0</v>
      </c>
      <c r="B5" s="5" t="s">
        <v>6</v>
      </c>
      <c r="C5" s="6" t="s">
        <v>7</v>
      </c>
      <c r="D5" s="6" t="s">
        <v>8</v>
      </c>
      <c r="E5" s="5" t="s">
        <v>9</v>
      </c>
      <c r="F5" s="5" t="s">
        <v>10</v>
      </c>
      <c r="G5" s="5">
        <v>1500</v>
      </c>
      <c r="H5" s="5">
        <v>1</v>
      </c>
      <c r="I5" s="5" t="s">
        <v>11</v>
      </c>
      <c r="J5" s="5">
        <v>15.63</v>
      </c>
    </row>
    <row r="6" spans="1:10" x14ac:dyDescent="0.25">
      <c r="A6" s="1" t="s">
        <v>0</v>
      </c>
      <c r="B6" s="2" t="s">
        <v>12</v>
      </c>
      <c r="C6" s="3" t="s">
        <v>13</v>
      </c>
      <c r="D6" s="3" t="s">
        <v>14</v>
      </c>
      <c r="E6" s="2" t="s">
        <v>5</v>
      </c>
      <c r="F6" s="2" t="s">
        <v>5</v>
      </c>
      <c r="G6" s="2">
        <v>1</v>
      </c>
      <c r="H6" s="2">
        <v>5</v>
      </c>
      <c r="I6" s="2" t="s">
        <v>11</v>
      </c>
      <c r="J6" s="2">
        <v>4.5999999999999996</v>
      </c>
    </row>
    <row r="7" spans="1:10" x14ac:dyDescent="0.25">
      <c r="A7" s="4" t="s">
        <v>0</v>
      </c>
      <c r="B7" s="5" t="s">
        <v>15</v>
      </c>
      <c r="C7" s="6" t="s">
        <v>16</v>
      </c>
      <c r="D7" s="6" t="s">
        <v>17</v>
      </c>
      <c r="E7" s="5" t="s">
        <v>18</v>
      </c>
      <c r="F7" s="5" t="s">
        <v>19</v>
      </c>
      <c r="G7" s="5">
        <v>1</v>
      </c>
      <c r="H7" s="5">
        <v>6</v>
      </c>
      <c r="I7" s="5" t="s">
        <v>0</v>
      </c>
      <c r="J7" s="5">
        <v>2.95</v>
      </c>
    </row>
    <row r="8" spans="1:10" x14ac:dyDescent="0.25">
      <c r="A8" s="14"/>
      <c r="B8" s="2" t="s">
        <v>28</v>
      </c>
      <c r="C8" s="3" t="s">
        <v>29</v>
      </c>
      <c r="D8" s="3" t="s">
        <v>30</v>
      </c>
      <c r="E8" s="2" t="s">
        <v>18</v>
      </c>
      <c r="F8" s="2" t="s">
        <v>10</v>
      </c>
      <c r="G8" s="2">
        <v>2500</v>
      </c>
      <c r="H8" s="2">
        <v>4</v>
      </c>
      <c r="I8" s="2" t="s">
        <v>0</v>
      </c>
      <c r="J8" s="2">
        <v>9.85</v>
      </c>
    </row>
    <row r="9" spans="1:10" x14ac:dyDescent="0.25">
      <c r="A9" s="15"/>
      <c r="B9" s="5" t="s">
        <v>31</v>
      </c>
      <c r="C9" s="6" t="s">
        <v>32</v>
      </c>
      <c r="D9" s="6" t="s">
        <v>33</v>
      </c>
      <c r="E9" s="5" t="s">
        <v>18</v>
      </c>
      <c r="F9" s="5" t="s">
        <v>19</v>
      </c>
      <c r="G9" s="5">
        <v>100</v>
      </c>
      <c r="H9" s="5">
        <v>1</v>
      </c>
      <c r="I9" s="5" t="s">
        <v>0</v>
      </c>
      <c r="J9" s="5">
        <v>37.35</v>
      </c>
    </row>
    <row r="10" spans="1:10" x14ac:dyDescent="0.25">
      <c r="I10" s="16" t="s">
        <v>39</v>
      </c>
    </row>
    <row r="11" spans="1:10" x14ac:dyDescent="0.25">
      <c r="I11" t="s">
        <v>40</v>
      </c>
    </row>
    <row r="14" spans="1:10" x14ac:dyDescent="0.25">
      <c r="A14" s="17" t="s">
        <v>42</v>
      </c>
      <c r="B14" s="18"/>
      <c r="C14" s="18"/>
      <c r="D14" s="18"/>
      <c r="E14" s="18"/>
      <c r="F14" s="18"/>
      <c r="G14" s="18"/>
      <c r="H14" s="18"/>
      <c r="I14" s="18"/>
      <c r="J14" s="19"/>
    </row>
    <row r="16" spans="1:10" ht="18.600000000000001" customHeight="1" x14ac:dyDescent="0.25">
      <c r="A16" s="8" t="s">
        <v>20</v>
      </c>
      <c r="B16" s="8" t="s">
        <v>24</v>
      </c>
      <c r="C16" s="8" t="s">
        <v>25</v>
      </c>
      <c r="D16" s="11" t="s">
        <v>26</v>
      </c>
      <c r="E16" s="12"/>
      <c r="F16" s="8" t="s">
        <v>27</v>
      </c>
    </row>
    <row r="17" spans="1:8" ht="18.600000000000001" customHeight="1" x14ac:dyDescent="0.25">
      <c r="A17" s="10" t="s">
        <v>6</v>
      </c>
      <c r="B17" s="9" t="str">
        <f>IFERROR(VLOOKUP(A17,$B$4:$D$9,3,FALSE),"")</f>
        <v>EMMENTAL DOUX EN BANDE</v>
      </c>
      <c r="C17" s="9">
        <v>2</v>
      </c>
      <c r="D17" s="20">
        <f>IFERROR(IF(VLOOKUP(A17,$B$4:$J$9,8,FALSE)="2",VLOOKUP(A17,$B$4:$J$9,9,FALSE),IF(VLOOKUP(A17,$B$4:$J$9,5,FALSE)="GR",VLOOKUP(A17,$B$4:$J$9,9,FALSE)/VLOOKUP(A17,$B$4:$J$9,6,FALSE)*1000,VLOOKUP(A17,$B$4:$J$9,9,FALSE)/VLOOKUP(A17,$B$4:$J$9,6,FALSE))),"")</f>
        <v>15.63</v>
      </c>
      <c r="E17" s="13"/>
      <c r="F17" s="21">
        <f>IF(D17="","",PRODUCT(C17,D17))</f>
        <v>31.26</v>
      </c>
    </row>
    <row r="18" spans="1:8" ht="18.600000000000001" customHeight="1" x14ac:dyDescent="0.25">
      <c r="A18" s="10" t="s">
        <v>12</v>
      </c>
      <c r="B18" s="9" t="str">
        <f t="shared" ref="B18:B22" si="0">IFERROR(VLOOKUP(A18,$B$4:$D$9,3,FALSE),"")</f>
        <v>EISBERG O</v>
      </c>
      <c r="C18" s="9">
        <v>2.5</v>
      </c>
      <c r="D18" s="20">
        <f t="shared" ref="D18:D20" si="1">IFERROR(IF(VLOOKUP(A18,$B$4:$J$9,8,FALSE)="2",VLOOKUP(A18,$B$4:$J$9,9,FALSE),IF(VLOOKUP(A18,$B$4:$J$9,5,FALSE)="GR",VLOOKUP(A18,$B$4:$J$9,9,FALSE)/VLOOKUP(A18,$B$4:$J$9,6,FALSE)*1000,VLOOKUP(A18,$B$4:$J$9,9,FALSE)/VLOOKUP(A18,$B$4:$J$9,6,FALSE))),"")</f>
        <v>4.5999999999999996</v>
      </c>
      <c r="E18" s="13"/>
      <c r="F18" s="21">
        <f t="shared" ref="F18:F22" si="2">IF(D18="","",PRODUCT(C18,D18))</f>
        <v>11.5</v>
      </c>
    </row>
    <row r="19" spans="1:8" ht="18.600000000000001" customHeight="1" x14ac:dyDescent="0.25">
      <c r="A19" s="10" t="s">
        <v>31</v>
      </c>
      <c r="B19" s="9" t="str">
        <f t="shared" si="0"/>
        <v>THE VERT SACH. 2G</v>
      </c>
      <c r="C19" s="9">
        <v>2</v>
      </c>
      <c r="D19" s="20">
        <f t="shared" si="1"/>
        <v>0.3735</v>
      </c>
      <c r="E19" s="13"/>
      <c r="F19" s="21">
        <f t="shared" si="2"/>
        <v>0.747</v>
      </c>
    </row>
    <row r="20" spans="1:8" ht="18.600000000000001" customHeight="1" x14ac:dyDescent="0.25">
      <c r="A20" s="10" t="s">
        <v>28</v>
      </c>
      <c r="B20" s="9" t="str">
        <f t="shared" si="0"/>
        <v>GOLDEN FRITE ONDULEE S</v>
      </c>
      <c r="C20" s="9">
        <v>1</v>
      </c>
      <c r="D20" s="20">
        <f t="shared" si="1"/>
        <v>3.94</v>
      </c>
      <c r="E20" s="13"/>
      <c r="F20" s="21">
        <f t="shared" si="2"/>
        <v>3.94</v>
      </c>
    </row>
    <row r="21" spans="1:8" ht="18.600000000000001" customHeight="1" x14ac:dyDescent="0.25">
      <c r="A21" s="10"/>
      <c r="B21" s="9" t="str">
        <f t="shared" si="0"/>
        <v/>
      </c>
      <c r="C21" s="9"/>
      <c r="D21" s="20" t="str">
        <f t="shared" ref="D18:D22" si="3">IFERROR(IF(VLOOKUP(A21,$B$4:$J$9,8,FALSE)="2",VLOOKUP(A21,$B$4:$J$9,9,FALSE),VLOOKUP(A21,$B$4:$J$9,9,FALSE)/VLOOKUP(A21,$B$4:$J$9,6,FALSE)),"")</f>
        <v/>
      </c>
      <c r="E21" s="13"/>
      <c r="F21" s="21" t="str">
        <f t="shared" si="2"/>
        <v/>
      </c>
    </row>
    <row r="22" spans="1:8" ht="18.600000000000001" customHeight="1" x14ac:dyDescent="0.25">
      <c r="A22" s="10"/>
      <c r="B22" s="9" t="str">
        <f t="shared" si="0"/>
        <v/>
      </c>
      <c r="C22" s="9"/>
      <c r="D22" s="20" t="str">
        <f t="shared" si="3"/>
        <v/>
      </c>
      <c r="E22" s="13"/>
      <c r="F22" s="21" t="str">
        <f t="shared" si="2"/>
        <v/>
      </c>
    </row>
    <row r="23" spans="1:8" x14ac:dyDescent="0.25">
      <c r="H23" t="str">
        <f t="shared" ref="H18:H23" si="4">IFERROR(IF(VLOOKUP(A23,$B$4:$J$9,8,FALSE)="2",VLOOKUP(A23,$B$4:$J$9,9,FALSE),VLOOKUP(A23,$B$4:$J$9,9,FALSE)/VLOOKUP(A23,$B$4:$J$9,6,FALSE)),"")</f>
        <v/>
      </c>
    </row>
  </sheetData>
  <mergeCells count="2">
    <mergeCell ref="A1:J1"/>
    <mergeCell ref="A14:J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Autogrill Schweiz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Jenny Alexandre</dc:creator>
  <cp:lastModifiedBy>Michel</cp:lastModifiedBy>
  <dcterms:created xsi:type="dcterms:W3CDTF">2017-02-19T15:42:57Z</dcterms:created>
  <dcterms:modified xsi:type="dcterms:W3CDTF">2017-02-19T17:25:55Z</dcterms:modified>
</cp:coreProperties>
</file>