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6" i="1"/>
  <c r="A17" i="1"/>
  <c r="A18" i="1"/>
  <c r="A19" i="1"/>
  <c r="A20" i="1"/>
  <c r="A21" i="1"/>
  <c r="A22" i="1"/>
  <c r="A23" i="1"/>
  <c r="A4" i="1"/>
  <c r="K30" i="1" a="1"/>
  <c r="K30" i="1" s="1"/>
  <c r="K31" i="1" a="1"/>
  <c r="K31" i="1" s="1"/>
  <c r="L32" i="1" a="1"/>
  <c r="L32" i="1" s="1"/>
  <c r="L33" i="1" a="1"/>
  <c r="L33" i="1" s="1"/>
  <c r="L34" i="1" a="1"/>
  <c r="L34" i="1" s="1"/>
  <c r="A12" i="1" l="1"/>
  <c r="N24" i="1" s="1"/>
  <c r="A14" i="1"/>
  <c r="M24" i="1" l="1"/>
  <c r="O24" i="1"/>
  <c r="L24" i="1"/>
  <c r="A13" i="1"/>
  <c r="L25" i="1" s="1"/>
  <c r="O30" i="1"/>
  <c r="A15" i="1"/>
  <c r="L29" i="1" s="1"/>
  <c r="O27" i="1"/>
  <c r="O31" i="1" l="1"/>
  <c r="M25" i="1"/>
  <c r="O29" i="1"/>
  <c r="N31" i="1"/>
  <c r="M31" i="1"/>
  <c r="L28" i="1"/>
  <c r="N25" i="1"/>
  <c r="M26" i="1"/>
  <c r="N26" i="1"/>
  <c r="O25" i="1"/>
  <c r="L26" i="1"/>
  <c r="M29" i="1"/>
  <c r="M30" i="1"/>
  <c r="N28" i="1"/>
  <c r="N27" i="1"/>
  <c r="L30" i="1"/>
  <c r="M27" i="1"/>
  <c r="N30" i="1"/>
  <c r="O28" i="1"/>
  <c r="N29" i="1"/>
  <c r="M28" i="1"/>
  <c r="O26" i="1"/>
  <c r="L31" i="1"/>
  <c r="L27" i="1"/>
</calcChain>
</file>

<file path=xl/sharedStrings.xml><?xml version="1.0" encoding="utf-8"?>
<sst xmlns="http://schemas.openxmlformats.org/spreadsheetml/2006/main" count="75" uniqueCount="25">
  <si>
    <t>N°</t>
  </si>
  <si>
    <t>Thème</t>
  </si>
  <si>
    <t>Description</t>
  </si>
  <si>
    <t>Localisation</t>
  </si>
  <si>
    <t>U</t>
  </si>
  <si>
    <t xml:space="preserve">Resp. </t>
  </si>
  <si>
    <t>Date PEC</t>
  </si>
  <si>
    <t>Date Réa</t>
  </si>
  <si>
    <t>A</t>
  </si>
  <si>
    <t>B</t>
  </si>
  <si>
    <t>C</t>
  </si>
  <si>
    <t>E</t>
  </si>
  <si>
    <t>D</t>
  </si>
  <si>
    <t>R</t>
  </si>
  <si>
    <t>T</t>
  </si>
  <si>
    <t>OK</t>
  </si>
  <si>
    <t>PAS OK</t>
  </si>
  <si>
    <t>V</t>
  </si>
  <si>
    <t>GR</t>
  </si>
  <si>
    <t>RG</t>
  </si>
  <si>
    <t>JP</t>
  </si>
  <si>
    <t>FS</t>
  </si>
  <si>
    <t>ER</t>
  </si>
  <si>
    <t xml:space="preserve">Je cherche </t>
  </si>
  <si>
    <t>"Vide"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</si>
</sst>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609599</xdr:colOff>
      <xdr:row>0</xdr:row>
      <xdr:rowOff>123825</xdr:rowOff>
    </xdr:from>
    <xdr:to>
      <xdr:col>15</xdr:col>
      <xdr:colOff>342900</xdr:colOff>
      <xdr:row>5</xdr:row>
      <xdr:rowOff>161924</xdr:rowOff>
    </xdr:to>
    <xdr:sp macro="" textlink="">
      <xdr:nvSpPr>
        <xdr:cNvPr id="2" name="Rectangle 1"/>
        <xdr:cNvSpPr/>
      </xdr:nvSpPr>
      <xdr:spPr>
        <a:xfrm>
          <a:off x="9534524" y="123825"/>
          <a:ext cx="4495801" cy="1009649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/>
            <a:t>Je</a:t>
          </a:r>
          <a:r>
            <a:rPr lang="fr-FR" sz="1200" b="1" baseline="0"/>
            <a:t> souhaite afficher en dessous les différentes lignes de la plage à gauche (en rouge) selon des conditions de recherche ci dessous.</a:t>
          </a:r>
          <a:br>
            <a:rPr lang="fr-FR" sz="1200" b="1" baseline="0"/>
          </a:br>
          <a:r>
            <a:rPr lang="fr-FR" sz="1200" b="1" baseline="0"/>
            <a:t/>
          </a:r>
          <a:br>
            <a:rPr lang="fr-FR" sz="1200" b="1" baseline="0"/>
          </a:br>
          <a:r>
            <a:rPr lang="fr-FR" sz="1200" b="1" baseline="0"/>
            <a:t>c'est réalisable avec une formule par ligne mais l'objectif est de ne faire qu'une seule recherche</a:t>
          </a:r>
          <a:br>
            <a:rPr lang="fr-FR" sz="1200" b="1" baseline="0"/>
          </a:br>
          <a:endParaRPr lang="fr-FR" sz="1200" b="1"/>
        </a:p>
      </xdr:txBody>
    </xdr:sp>
    <xdr:clientData/>
  </xdr:twoCellAnchor>
  <xdr:twoCellAnchor>
    <xdr:from>
      <xdr:col>2</xdr:col>
      <xdr:colOff>9525</xdr:colOff>
      <xdr:row>1</xdr:row>
      <xdr:rowOff>180975</xdr:rowOff>
    </xdr:from>
    <xdr:to>
      <xdr:col>6</xdr:col>
      <xdr:colOff>28575</xdr:colOff>
      <xdr:row>23</xdr:row>
      <xdr:rowOff>0</xdr:rowOff>
    </xdr:to>
    <xdr:sp macro="" textlink="">
      <xdr:nvSpPr>
        <xdr:cNvPr id="3" name="Rectangle 2"/>
        <xdr:cNvSpPr/>
      </xdr:nvSpPr>
      <xdr:spPr>
        <a:xfrm>
          <a:off x="1228725" y="371475"/>
          <a:ext cx="3743325" cy="4038600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581025</xdr:colOff>
      <xdr:row>6</xdr:row>
      <xdr:rowOff>66673</xdr:rowOff>
    </xdr:from>
    <xdr:to>
      <xdr:col>15</xdr:col>
      <xdr:colOff>361950</xdr:colOff>
      <xdr:row>13</xdr:row>
      <xdr:rowOff>76200</xdr:rowOff>
    </xdr:to>
    <xdr:sp macro="" textlink="">
      <xdr:nvSpPr>
        <xdr:cNvPr id="4" name="Rectangle 3"/>
        <xdr:cNvSpPr/>
      </xdr:nvSpPr>
      <xdr:spPr>
        <a:xfrm>
          <a:off x="9505950" y="1228723"/>
          <a:ext cx="4543425" cy="1343027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chemeClr val="tx1"/>
              </a:solidFill>
            </a:rPr>
            <a:t>Je recherche 3 conditions, par exemple il faudrait que </a:t>
          </a:r>
          <a:r>
            <a:rPr lang="fr-FR" sz="1200" b="1">
              <a:solidFill>
                <a:srgbClr val="00B050"/>
              </a:solidFill>
            </a:rPr>
            <a:t>le thème corresponde à A</a:t>
          </a:r>
          <a:r>
            <a:rPr lang="fr-FR" sz="1200" b="1">
              <a:solidFill>
                <a:schemeClr val="tx1"/>
              </a:solidFill>
            </a:rPr>
            <a:t>, que </a:t>
          </a:r>
          <a:r>
            <a:rPr lang="fr-FR" sz="1200" b="1">
              <a:solidFill>
                <a:schemeClr val="accent2"/>
              </a:solidFill>
            </a:rPr>
            <a:t>le U = 0 </a:t>
          </a:r>
          <a:r>
            <a:rPr lang="fr-FR" sz="1200" b="1">
              <a:solidFill>
                <a:schemeClr val="tx1"/>
              </a:solidFill>
            </a:rPr>
            <a:t>et la </a:t>
          </a:r>
          <a:r>
            <a:rPr lang="fr-FR" sz="1200" b="1">
              <a:solidFill>
                <a:schemeClr val="accent5"/>
              </a:solidFill>
            </a:rPr>
            <a:t>date de Réa</a:t>
          </a:r>
          <a:r>
            <a:rPr lang="fr-FR" sz="1200" b="1" baseline="0">
              <a:solidFill>
                <a:schemeClr val="accent5"/>
              </a:solidFill>
            </a:rPr>
            <a:t> soit vide "".</a:t>
          </a:r>
          <a:br>
            <a:rPr lang="fr-FR" sz="1200" b="1" baseline="0">
              <a:solidFill>
                <a:schemeClr val="accent5"/>
              </a:solidFill>
            </a:rPr>
          </a:br>
          <a:r>
            <a:rPr lang="fr-FR" sz="1200" b="1" baseline="0">
              <a:solidFill>
                <a:schemeClr val="accent5"/>
              </a:solidFill>
            </a:rPr>
            <a:t/>
          </a:r>
          <a:br>
            <a:rPr lang="fr-FR" sz="1200" b="1" baseline="0">
              <a:solidFill>
                <a:schemeClr val="accent5"/>
              </a:solidFill>
            </a:rPr>
          </a:br>
          <a:r>
            <a:rPr lang="fr-FR" sz="1200" b="1" baseline="0">
              <a:solidFill>
                <a:schemeClr val="accent5"/>
              </a:solidFill>
            </a:rPr>
            <a:t>Une fois réalisé toutes les lignes correspondantes s'affichent ci-dessous</a:t>
          </a:r>
          <a:endParaRPr lang="fr-FR" sz="1200" b="1">
            <a:solidFill>
              <a:schemeClr val="accent5"/>
            </a:solidFill>
          </a:endParaRPr>
        </a:p>
      </xdr:txBody>
    </xdr:sp>
    <xdr:clientData/>
  </xdr:twoCellAnchor>
  <xdr:twoCellAnchor>
    <xdr:from>
      <xdr:col>12</xdr:col>
      <xdr:colOff>1114425</xdr:colOff>
      <xdr:row>11</xdr:row>
      <xdr:rowOff>9526</xdr:rowOff>
    </xdr:from>
    <xdr:to>
      <xdr:col>12</xdr:col>
      <xdr:colOff>1666875</xdr:colOff>
      <xdr:row>15</xdr:row>
      <xdr:rowOff>85726</xdr:rowOff>
    </xdr:to>
    <xdr:sp macro="" textlink="">
      <xdr:nvSpPr>
        <xdr:cNvPr id="7" name="Flèche vers le bas 6"/>
        <xdr:cNvSpPr/>
      </xdr:nvSpPr>
      <xdr:spPr>
        <a:xfrm>
          <a:off x="11125200" y="2124076"/>
          <a:ext cx="552450" cy="838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1171575</xdr:colOff>
      <xdr:row>17</xdr:row>
      <xdr:rowOff>95251</xdr:rowOff>
    </xdr:from>
    <xdr:to>
      <xdr:col>12</xdr:col>
      <xdr:colOff>1724025</xdr:colOff>
      <xdr:row>21</xdr:row>
      <xdr:rowOff>171451</xdr:rowOff>
    </xdr:to>
    <xdr:sp macro="" textlink="">
      <xdr:nvSpPr>
        <xdr:cNvPr id="9" name="Flèche vers le bas 8"/>
        <xdr:cNvSpPr/>
      </xdr:nvSpPr>
      <xdr:spPr>
        <a:xfrm>
          <a:off x="11182350" y="3352801"/>
          <a:ext cx="552450" cy="838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4"/>
  <sheetViews>
    <sheetView tabSelected="1" workbookViewId="0">
      <selection activeCell="N18" sqref="N18"/>
    </sheetView>
  </sheetViews>
  <sheetFormatPr baseColWidth="10" defaultColWidth="9.140625" defaultRowHeight="15" x14ac:dyDescent="0.25"/>
  <cols>
    <col min="1" max="2" width="9.140625" style="1"/>
    <col min="3" max="3" width="12.140625" style="1" customWidth="1"/>
    <col min="4" max="4" width="18.42578125" style="1" customWidth="1"/>
    <col min="5" max="5" width="13.7109375" style="1" customWidth="1"/>
    <col min="6" max="6" width="11.5703125" style="1" customWidth="1"/>
    <col min="7" max="7" width="9.140625" style="1"/>
    <col min="8" max="8" width="19.85546875" style="1" bestFit="1" customWidth="1"/>
    <col min="9" max="9" width="21.5703125" style="1" customWidth="1"/>
    <col min="10" max="11" width="9.140625" style="1"/>
    <col min="12" max="12" width="9.5703125" style="1" bestFit="1" customWidth="1"/>
    <col min="13" max="13" width="28.7109375" style="1" customWidth="1"/>
    <col min="14" max="14" width="17.28515625" style="1" customWidth="1"/>
    <col min="15" max="16384" width="9.140625" style="1"/>
  </cols>
  <sheetData>
    <row r="2" spans="1:9" ht="15.75" thickBot="1" x14ac:dyDescent="0.3"/>
    <row r="3" spans="1:9" ht="15.75" thickBot="1" x14ac:dyDescent="0.3">
      <c r="B3" s="21" t="s">
        <v>0</v>
      </c>
      <c r="C3" s="17" t="s">
        <v>1</v>
      </c>
      <c r="D3" s="18" t="s">
        <v>2</v>
      </c>
      <c r="E3" s="18" t="s">
        <v>3</v>
      </c>
      <c r="F3" s="19" t="s">
        <v>4</v>
      </c>
      <c r="G3" s="18" t="s">
        <v>5</v>
      </c>
      <c r="H3" s="18" t="s">
        <v>6</v>
      </c>
      <c r="I3" s="20" t="s">
        <v>7</v>
      </c>
    </row>
    <row r="4" spans="1:9" x14ac:dyDescent="0.25">
      <c r="A4" s="1" t="str">
        <f>IF(AND(C4=$N$17,F4=$O$17,I4=""),MAX($A$3:A3)+1,"")</f>
        <v/>
      </c>
      <c r="B4" s="7">
        <v>1</v>
      </c>
      <c r="C4" s="8" t="s">
        <v>8</v>
      </c>
      <c r="D4" s="8" t="s">
        <v>15</v>
      </c>
      <c r="E4" s="8">
        <v>100</v>
      </c>
      <c r="F4" s="8">
        <v>0</v>
      </c>
      <c r="G4" s="8" t="s">
        <v>18</v>
      </c>
      <c r="H4" s="9">
        <v>43992</v>
      </c>
      <c r="I4" s="10">
        <v>43993</v>
      </c>
    </row>
    <row r="5" spans="1:9" x14ac:dyDescent="0.25">
      <c r="A5" s="1" t="str">
        <f>IF(AND(C5=$N$17,F5=$O$17,I5=""),MAX($A$3:A4)+1,"")</f>
        <v/>
      </c>
      <c r="B5" s="11">
        <v>2</v>
      </c>
      <c r="C5" s="5" t="s">
        <v>8</v>
      </c>
      <c r="D5" s="5" t="s">
        <v>16</v>
      </c>
      <c r="E5" s="5">
        <v>100</v>
      </c>
      <c r="F5" s="5">
        <v>1</v>
      </c>
      <c r="G5" s="5" t="s">
        <v>18</v>
      </c>
      <c r="H5" s="6">
        <v>43992</v>
      </c>
      <c r="I5" s="12">
        <v>43993</v>
      </c>
    </row>
    <row r="6" spans="1:9" x14ac:dyDescent="0.25">
      <c r="A6" s="1" t="str">
        <f>IF(AND(C6=$N$17,F6=$O$17,I6=""),MAX($A$3:A5)+1,"")</f>
        <v/>
      </c>
      <c r="B6" s="11">
        <v>3</v>
      </c>
      <c r="C6" s="5" t="s">
        <v>8</v>
      </c>
      <c r="D6" s="5" t="s">
        <v>16</v>
      </c>
      <c r="E6" s="5">
        <v>100</v>
      </c>
      <c r="F6" s="5">
        <v>1</v>
      </c>
      <c r="G6" s="5" t="s">
        <v>18</v>
      </c>
      <c r="H6" s="6">
        <v>43992</v>
      </c>
      <c r="I6" s="12"/>
    </row>
    <row r="7" spans="1:9" x14ac:dyDescent="0.25">
      <c r="A7" s="1" t="str">
        <f>IF(AND(C7=$N$17,F7=$O$17,I7=""),MAX($A$3:A6)+1,"")</f>
        <v/>
      </c>
      <c r="B7" s="11">
        <v>4</v>
      </c>
      <c r="C7" s="5" t="s">
        <v>9</v>
      </c>
      <c r="D7" s="5" t="s">
        <v>16</v>
      </c>
      <c r="E7" s="5">
        <v>103</v>
      </c>
      <c r="F7" s="5">
        <v>1</v>
      </c>
      <c r="G7" s="5" t="s">
        <v>19</v>
      </c>
      <c r="H7" s="6">
        <v>43992</v>
      </c>
      <c r="I7" s="12"/>
    </row>
    <row r="8" spans="1:9" x14ac:dyDescent="0.25">
      <c r="A8" s="1" t="str">
        <f>IF(AND(C8=$N$17,F8=$O$17,I8=""),MAX($A$3:A7)+1,"")</f>
        <v/>
      </c>
      <c r="B8" s="11">
        <v>5</v>
      </c>
      <c r="C8" s="5" t="s">
        <v>9</v>
      </c>
      <c r="D8" s="5" t="s">
        <v>16</v>
      </c>
      <c r="E8" s="5">
        <v>103</v>
      </c>
      <c r="F8" s="5">
        <v>1</v>
      </c>
      <c r="G8" s="5" t="s">
        <v>19</v>
      </c>
      <c r="H8" s="6">
        <v>43992</v>
      </c>
      <c r="I8" s="12">
        <v>43993</v>
      </c>
    </row>
    <row r="9" spans="1:9" x14ac:dyDescent="0.25">
      <c r="A9" s="1" t="str">
        <f>IF(AND(C9=$N$17,F9=$O$17,I9=""),MAX($A$3:A8)+1,"")</f>
        <v/>
      </c>
      <c r="B9" s="11">
        <v>6</v>
      </c>
      <c r="C9" s="5" t="s">
        <v>9</v>
      </c>
      <c r="D9" s="5" t="s">
        <v>15</v>
      </c>
      <c r="E9" s="5">
        <v>105</v>
      </c>
      <c r="F9" s="5">
        <v>0</v>
      </c>
      <c r="G9" s="5" t="s">
        <v>19</v>
      </c>
      <c r="H9" s="6">
        <v>43992</v>
      </c>
      <c r="I9" s="12"/>
    </row>
    <row r="10" spans="1:9" x14ac:dyDescent="0.25">
      <c r="A10" s="1" t="str">
        <f>IF(AND(C10=$N$17,F10=$O$17,I10=""),MAX($A$3:A9)+1,"")</f>
        <v/>
      </c>
      <c r="B10" s="11">
        <v>7</v>
      </c>
      <c r="C10" s="5" t="s">
        <v>10</v>
      </c>
      <c r="D10" s="5" t="s">
        <v>15</v>
      </c>
      <c r="E10" s="5">
        <v>106</v>
      </c>
      <c r="F10" s="5">
        <v>0</v>
      </c>
      <c r="G10" s="5" t="s">
        <v>18</v>
      </c>
      <c r="H10" s="6">
        <v>43992</v>
      </c>
      <c r="I10" s="12">
        <v>43993</v>
      </c>
    </row>
    <row r="11" spans="1:9" x14ac:dyDescent="0.25">
      <c r="A11" s="1" t="str">
        <f>IF(AND(C11=$N$17,F11=$O$17,I11=""),MAX($A$3:A10)+1,"")</f>
        <v/>
      </c>
      <c r="B11" s="11">
        <v>8</v>
      </c>
      <c r="C11" s="5" t="s">
        <v>10</v>
      </c>
      <c r="D11" s="5" t="s">
        <v>15</v>
      </c>
      <c r="E11" s="5">
        <v>107</v>
      </c>
      <c r="F11" s="5">
        <v>0</v>
      </c>
      <c r="G11" s="5" t="s">
        <v>18</v>
      </c>
      <c r="H11" s="6">
        <v>43992</v>
      </c>
      <c r="I11" s="12">
        <v>43993</v>
      </c>
    </row>
    <row r="12" spans="1:9" x14ac:dyDescent="0.25">
      <c r="A12" s="1">
        <f>IF(AND(C12=$N$17,F12=$O$17,I12=""),MAX($A$3:A11)+1,"")</f>
        <v>1</v>
      </c>
      <c r="B12" s="11">
        <v>9</v>
      </c>
      <c r="C12" s="5" t="s">
        <v>8</v>
      </c>
      <c r="D12" s="5" t="s">
        <v>16</v>
      </c>
      <c r="E12" s="5">
        <v>108</v>
      </c>
      <c r="F12" s="5">
        <v>0</v>
      </c>
      <c r="G12" s="5" t="s">
        <v>18</v>
      </c>
      <c r="H12" s="6">
        <v>43992</v>
      </c>
      <c r="I12" s="12"/>
    </row>
    <row r="13" spans="1:9" x14ac:dyDescent="0.25">
      <c r="A13" s="1">
        <f>IF(AND(C13=$N$17,F13=$O$17,I13=""),MAX($A$3:A12)+1,"")</f>
        <v>2</v>
      </c>
      <c r="B13" s="11">
        <v>10</v>
      </c>
      <c r="C13" s="5" t="s">
        <v>8</v>
      </c>
      <c r="D13" s="5" t="s">
        <v>15</v>
      </c>
      <c r="E13" s="5">
        <v>109</v>
      </c>
      <c r="F13" s="5">
        <v>0</v>
      </c>
      <c r="G13" s="5" t="s">
        <v>18</v>
      </c>
      <c r="H13" s="6">
        <v>43992</v>
      </c>
      <c r="I13" s="12"/>
    </row>
    <row r="14" spans="1:9" x14ac:dyDescent="0.25">
      <c r="A14" s="1" t="str">
        <f>IF(AND(C14=$N$17,F14=$O$17,I14=""),MAX($A$3:A13)+1,"")</f>
        <v/>
      </c>
      <c r="B14" s="11">
        <v>11</v>
      </c>
      <c r="C14" s="5" t="s">
        <v>9</v>
      </c>
      <c r="D14" s="5" t="s">
        <v>15</v>
      </c>
      <c r="E14" s="5">
        <v>110</v>
      </c>
      <c r="F14" s="5">
        <v>0</v>
      </c>
      <c r="G14" s="5" t="s">
        <v>18</v>
      </c>
      <c r="H14" s="6">
        <v>43992</v>
      </c>
      <c r="I14" s="12"/>
    </row>
    <row r="15" spans="1:9" x14ac:dyDescent="0.25">
      <c r="A15" s="1" t="str">
        <f>IF(AND(C15=$N$17,F15=$O$17,I15=""),MAX($A$3:A14)+1,"")</f>
        <v/>
      </c>
      <c r="B15" s="11">
        <v>12</v>
      </c>
      <c r="C15" s="5" t="s">
        <v>9</v>
      </c>
      <c r="D15" s="5" t="s">
        <v>15</v>
      </c>
      <c r="E15" s="5">
        <v>111</v>
      </c>
      <c r="F15" s="5">
        <v>0</v>
      </c>
      <c r="G15" s="5" t="s">
        <v>20</v>
      </c>
      <c r="H15" s="6">
        <v>43992</v>
      </c>
      <c r="I15" s="12"/>
    </row>
    <row r="16" spans="1:9" ht="15.75" thickBot="1" x14ac:dyDescent="0.3">
      <c r="A16" s="1" t="str">
        <f>IF(AND(C16=$N$17,F16=$O$17,I16=""),MAX($A$3:A15)+1,"")</f>
        <v/>
      </c>
      <c r="B16" s="11">
        <v>13</v>
      </c>
      <c r="C16" s="5" t="s">
        <v>11</v>
      </c>
      <c r="D16" s="5" t="s">
        <v>16</v>
      </c>
      <c r="E16" s="5">
        <v>112</v>
      </c>
      <c r="F16" s="5">
        <v>1</v>
      </c>
      <c r="G16" s="5" t="s">
        <v>20</v>
      </c>
      <c r="H16" s="6">
        <v>43992</v>
      </c>
      <c r="I16" s="12">
        <v>43993</v>
      </c>
    </row>
    <row r="17" spans="1:16" ht="15.75" thickBot="1" x14ac:dyDescent="0.3">
      <c r="A17" s="1" t="str">
        <f>IF(AND(C17=$N$17,F17=$O$17,I17=""),MAX($A$3:A16)+1,"")</f>
        <v/>
      </c>
      <c r="B17" s="11">
        <v>14</v>
      </c>
      <c r="C17" s="5" t="s">
        <v>8</v>
      </c>
      <c r="D17" s="5" t="s">
        <v>15</v>
      </c>
      <c r="E17" s="5">
        <v>113</v>
      </c>
      <c r="F17" s="5">
        <v>0</v>
      </c>
      <c r="G17" s="5" t="s">
        <v>20</v>
      </c>
      <c r="H17" s="6">
        <v>43992</v>
      </c>
      <c r="I17" s="12">
        <v>43993</v>
      </c>
      <c r="M17" s="1" t="s">
        <v>23</v>
      </c>
      <c r="N17" s="22" t="s">
        <v>8</v>
      </c>
      <c r="O17" s="22">
        <v>0</v>
      </c>
      <c r="P17" s="22" t="s">
        <v>24</v>
      </c>
    </row>
    <row r="18" spans="1:16" x14ac:dyDescent="0.25">
      <c r="A18" s="1" t="str">
        <f>IF(AND(C18=$N$17,F18=$O$17,I18=""),MAX($A$3:A17)+1,"")</f>
        <v/>
      </c>
      <c r="B18" s="11">
        <v>15</v>
      </c>
      <c r="C18" s="5" t="s">
        <v>12</v>
      </c>
      <c r="D18" s="5" t="s">
        <v>17</v>
      </c>
      <c r="E18" s="5">
        <v>114</v>
      </c>
      <c r="F18" s="5">
        <v>2</v>
      </c>
      <c r="G18" s="5" t="s">
        <v>20</v>
      </c>
      <c r="H18" s="6">
        <v>43992</v>
      </c>
      <c r="I18" s="12">
        <v>43993</v>
      </c>
    </row>
    <row r="19" spans="1:16" x14ac:dyDescent="0.25">
      <c r="A19" s="1" t="str">
        <f>IF(AND(C19=$N$17,F19=$O$17,I19=""),MAX($A$3:A18)+1,"")</f>
        <v/>
      </c>
      <c r="B19" s="11">
        <v>16</v>
      </c>
      <c r="C19" s="5" t="s">
        <v>12</v>
      </c>
      <c r="D19" s="5" t="s">
        <v>16</v>
      </c>
      <c r="E19" s="5">
        <v>115</v>
      </c>
      <c r="F19" s="5">
        <v>1</v>
      </c>
      <c r="G19" s="5" t="s">
        <v>21</v>
      </c>
      <c r="H19" s="6">
        <v>43992</v>
      </c>
      <c r="I19" s="12"/>
    </row>
    <row r="20" spans="1:16" x14ac:dyDescent="0.25">
      <c r="A20" s="1" t="str">
        <f>IF(AND(C20=$N$17,F20=$O$17,I20=""),MAX($A$3:A19)+1,"")</f>
        <v/>
      </c>
      <c r="B20" s="11">
        <v>17</v>
      </c>
      <c r="C20" s="5" t="s">
        <v>13</v>
      </c>
      <c r="D20" s="5" t="s">
        <v>15</v>
      </c>
      <c r="E20" s="5">
        <v>116</v>
      </c>
      <c r="F20" s="5">
        <v>0</v>
      </c>
      <c r="G20" s="5" t="s">
        <v>21</v>
      </c>
      <c r="H20" s="6">
        <v>43992</v>
      </c>
      <c r="I20" s="12"/>
    </row>
    <row r="21" spans="1:16" x14ac:dyDescent="0.25">
      <c r="A21" s="1" t="str">
        <f>IF(AND(C21=$N$17,F21=$O$17,I21=""),MAX($A$3:A20)+1,"")</f>
        <v/>
      </c>
      <c r="B21" s="11">
        <v>18</v>
      </c>
      <c r="C21" s="5" t="s">
        <v>14</v>
      </c>
      <c r="D21" s="5" t="s">
        <v>16</v>
      </c>
      <c r="E21" s="5">
        <v>117</v>
      </c>
      <c r="F21" s="5">
        <v>2</v>
      </c>
      <c r="G21" s="5" t="s">
        <v>21</v>
      </c>
      <c r="H21" s="6">
        <v>43992</v>
      </c>
      <c r="I21" s="12"/>
    </row>
    <row r="22" spans="1:16" ht="15.75" thickBot="1" x14ac:dyDescent="0.3">
      <c r="A22" s="1" t="str">
        <f>IF(AND(C22=$N$17,F22=$O$17,I22=""),MAX($A$3:A21)+1,"")</f>
        <v/>
      </c>
      <c r="B22" s="11">
        <v>19</v>
      </c>
      <c r="C22" s="5" t="s">
        <v>13</v>
      </c>
      <c r="D22" s="5" t="s">
        <v>15</v>
      </c>
      <c r="E22" s="5">
        <v>118</v>
      </c>
      <c r="F22" s="5">
        <v>1</v>
      </c>
      <c r="G22" s="5" t="s">
        <v>22</v>
      </c>
      <c r="H22" s="6">
        <v>43992</v>
      </c>
      <c r="I22" s="12">
        <v>43993</v>
      </c>
    </row>
    <row r="23" spans="1:16" ht="15.75" thickBot="1" x14ac:dyDescent="0.3">
      <c r="A23" s="1" t="str">
        <f>IF(AND(C23=$N$17,F23=$O$17,I23=""),MAX($A$3:A22)+1,"")</f>
        <v/>
      </c>
      <c r="B23" s="13">
        <v>20</v>
      </c>
      <c r="C23" s="14" t="s">
        <v>14</v>
      </c>
      <c r="D23" s="14" t="s">
        <v>16</v>
      </c>
      <c r="E23" s="14">
        <v>119</v>
      </c>
      <c r="F23" s="14">
        <v>0</v>
      </c>
      <c r="G23" s="14" t="s">
        <v>22</v>
      </c>
      <c r="H23" s="15">
        <v>43992</v>
      </c>
      <c r="I23" s="16">
        <v>43993</v>
      </c>
      <c r="L23" s="2" t="s">
        <v>1</v>
      </c>
      <c r="M23" s="3" t="s">
        <v>2</v>
      </c>
      <c r="N23" s="3" t="s">
        <v>3</v>
      </c>
      <c r="O23" s="4" t="s">
        <v>4</v>
      </c>
    </row>
    <row r="24" spans="1:16" x14ac:dyDescent="0.25">
      <c r="L24" s="1" t="str">
        <f>IFERROR(INDEX(C$4:C$23,MATCH(ROW()-23,$A$4:$A$23,0)),"")</f>
        <v>A</v>
      </c>
      <c r="M24" s="1" t="str">
        <f t="shared" ref="M24:O24" si="0">IFERROR(INDEX(D$4:D$23,MATCH(ROW()-23,$A$4:$A$23,0)),"")</f>
        <v>PAS OK</v>
      </c>
      <c r="N24" s="1">
        <f t="shared" si="0"/>
        <v>108</v>
      </c>
      <c r="O24" s="1">
        <f t="shared" si="0"/>
        <v>0</v>
      </c>
    </row>
    <row r="25" spans="1:16" x14ac:dyDescent="0.25">
      <c r="L25" s="1" t="str">
        <f t="shared" ref="L25:L31" si="1">IFERROR(INDEX(C$4:C$23,MATCH(ROW()-23,$A$4:$A$23,0)),"")</f>
        <v>A</v>
      </c>
      <c r="M25" s="1" t="str">
        <f t="shared" ref="M25:M31" si="2">IFERROR(INDEX(D$4:D$23,MATCH(ROW()-23,$A$4:$A$23,0)),"")</f>
        <v>OK</v>
      </c>
      <c r="N25" s="1">
        <f t="shared" ref="N25:N31" si="3">IFERROR(INDEX(E$4:E$23,MATCH(ROW()-23,$A$4:$A$23,0)),"")</f>
        <v>109</v>
      </c>
      <c r="O25" s="1">
        <f t="shared" ref="O25:O31" si="4">IFERROR(INDEX(F$4:F$23,MATCH(ROW()-23,$A$4:$A$23,0)),"")</f>
        <v>0</v>
      </c>
    </row>
    <row r="26" spans="1:16" x14ac:dyDescent="0.25">
      <c r="L26" s="1" t="str">
        <f t="shared" si="1"/>
        <v/>
      </c>
      <c r="M26" s="1" t="str">
        <f t="shared" si="2"/>
        <v/>
      </c>
      <c r="N26" s="1" t="str">
        <f t="shared" si="3"/>
        <v/>
      </c>
      <c r="O26" s="1" t="str">
        <f t="shared" si="4"/>
        <v/>
      </c>
    </row>
    <row r="27" spans="1:16" x14ac:dyDescent="0.25">
      <c r="L27" s="1" t="str">
        <f t="shared" si="1"/>
        <v/>
      </c>
      <c r="M27" s="1" t="str">
        <f t="shared" si="2"/>
        <v/>
      </c>
      <c r="N27" s="1" t="str">
        <f t="shared" si="3"/>
        <v/>
      </c>
      <c r="O27" s="1" t="str">
        <f t="shared" si="4"/>
        <v/>
      </c>
    </row>
    <row r="28" spans="1:16" x14ac:dyDescent="0.25">
      <c r="L28" s="1" t="str">
        <f t="shared" si="1"/>
        <v/>
      </c>
      <c r="M28" s="1" t="str">
        <f t="shared" si="2"/>
        <v/>
      </c>
      <c r="N28" s="1" t="str">
        <f t="shared" si="3"/>
        <v/>
      </c>
      <c r="O28" s="1" t="str">
        <f t="shared" si="4"/>
        <v/>
      </c>
    </row>
    <row r="29" spans="1:16" x14ac:dyDescent="0.25">
      <c r="L29" s="1" t="str">
        <f t="shared" si="1"/>
        <v/>
      </c>
      <c r="M29" s="1" t="str">
        <f t="shared" si="2"/>
        <v/>
      </c>
      <c r="N29" s="1" t="str">
        <f t="shared" si="3"/>
        <v/>
      </c>
      <c r="O29" s="1" t="str">
        <f t="shared" si="4"/>
        <v/>
      </c>
    </row>
    <row r="30" spans="1:16" x14ac:dyDescent="0.25">
      <c r="K30" s="1" t="str">
        <f t="array" aca="1" ref="K30" ca="1">IF(ROWS($1:7)&lt;=COUNTIF($C$4:$C$23,$N$17),INDEX($B$4:$B$23,SMALL(IF(AND($C$4:$C$23=$N$17,$F$4:$F$23=$O$17,$I$4:$I$23=""),ROW(INDIRECT("1:"&amp;ROWS($C$4:$C$23)))),ROWS($1:7))),"")</f>
        <v/>
      </c>
      <c r="L30" s="1" t="str">
        <f t="shared" si="1"/>
        <v/>
      </c>
      <c r="M30" s="1" t="str">
        <f t="shared" si="2"/>
        <v/>
      </c>
      <c r="N30" s="1" t="str">
        <f t="shared" si="3"/>
        <v/>
      </c>
      <c r="O30" s="1" t="str">
        <f t="shared" si="4"/>
        <v/>
      </c>
    </row>
    <row r="31" spans="1:16" x14ac:dyDescent="0.25">
      <c r="K31" s="1" t="str">
        <f t="array" aca="1" ref="K31" ca="1">IF(ROWS($1:8)&lt;=COUNTIF($C$4:$C$23,$N$17),INDEX($B$4:$B$23,SMALL(IF(AND($C$4:$C$23=$N$17,$F$4:$F$23=$O$17,$I$4:$I$23=""),ROW(INDIRECT("1:"&amp;ROWS($C$4:$C$23)))),ROWS($1:8))),"")</f>
        <v/>
      </c>
      <c r="L31" s="1" t="str">
        <f t="shared" si="1"/>
        <v/>
      </c>
      <c r="M31" s="1" t="str">
        <f t="shared" si="2"/>
        <v/>
      </c>
      <c r="N31" s="1" t="str">
        <f t="shared" si="3"/>
        <v/>
      </c>
      <c r="O31" s="1" t="str">
        <f t="shared" si="4"/>
        <v/>
      </c>
    </row>
    <row r="32" spans="1:16" x14ac:dyDescent="0.25">
      <c r="L32" s="1" t="str">
        <f t="array" aca="1" ref="L32" ca="1">IF(ROWS($1:9)&lt;=COUNTIF($C$4:$C$23,$N$17),INDEX($C$4:$C$23,SMALL(IF($C$4:$C$23=N25,ROW(INDIRECT("1:"&amp;ROWS($C$4:$C$23)))),ROWS($1:9))),"")</f>
        <v/>
      </c>
    </row>
    <row r="33" spans="12:12" x14ac:dyDescent="0.25">
      <c r="L33" s="1" t="str">
        <f t="array" aca="1" ref="L33" ca="1">IF(ROWS($1:10)&lt;=COUNTIF($C$4:$C$23,$N$17),INDEX($C$4:$C$23,SMALL(IF($C$4:$C$23=N26,ROW(INDIRECT("1:"&amp;ROWS($C$4:$C$23)))),ROWS($1:10))),"")</f>
        <v/>
      </c>
    </row>
    <row r="34" spans="12:12" x14ac:dyDescent="0.25">
      <c r="L34" s="1" t="str">
        <f t="array" aca="1" ref="L34" ca="1">IF(ROWS($1:11)&lt;=COUNTIF($C$4:$C$23,$N$17),INDEX($C$4:$C$23,SMALL(IF($C$4:$C$23=N27,ROW(INDIRECT("1:"&amp;ROWS($C$4:$C$23)))),ROWS($1:11))),"")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2020-06-10T09:12:50Z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