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120" windowWidth="19440" windowHeight="7395" activeTab="1"/>
  </bookViews>
  <sheets>
    <sheet name="tarifs " sheetId="4" r:id="rId1"/>
    <sheet name="devis" sheetId="5" r:id="rId2"/>
  </sheets>
  <definedNames>
    <definedName name="Expedition">#REF!</definedName>
    <definedName name="FactureNom">#REF!</definedName>
    <definedName name="NomSociété">#REF!</definedName>
    <definedName name="RechercheClient">#REF!</definedName>
    <definedName name="SousTotalFacture">#REF!</definedName>
    <definedName name="TauxTVA">#REF!</definedName>
    <definedName name="TVA">#REF!</definedName>
    <definedName name="Versement">#REF!</definedName>
  </definedNames>
  <calcPr calcId="152511"/>
</workbook>
</file>

<file path=xl/calcChain.xml><?xml version="1.0" encoding="utf-8"?>
<calcChain xmlns="http://schemas.openxmlformats.org/spreadsheetml/2006/main">
  <c r="F5" i="5" l="1"/>
  <c r="F6" i="5"/>
  <c r="F7" i="5"/>
  <c r="F4" i="5"/>
  <c r="D4" i="5" l="1"/>
  <c r="H5" i="5" l="1"/>
  <c r="H4" i="5"/>
  <c r="H6" i="5"/>
  <c r="H7" i="5"/>
  <c r="F8" i="5"/>
  <c r="H8" i="5" s="1"/>
  <c r="H9" i="5" l="1"/>
  <c r="H12" i="5" l="1"/>
  <c r="H11" i="5"/>
</calcChain>
</file>

<file path=xl/sharedStrings.xml><?xml version="1.0" encoding="utf-8"?>
<sst xmlns="http://schemas.openxmlformats.org/spreadsheetml/2006/main" count="33" uniqueCount="31">
  <si>
    <t>Prix unitaire</t>
  </si>
  <si>
    <t>Total</t>
  </si>
  <si>
    <t>Sous-total de facture</t>
  </si>
  <si>
    <t>Taux TVA</t>
  </si>
  <si>
    <t>TVA</t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</si>
  <si>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16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</si>
  <si>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20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</si>
  <si>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4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</si>
  <si>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6 faces pli roulé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</si>
  <si>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8 faces poster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</si>
  <si>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t xml:space="preserve">boitier cristal CD rondelle quadri + </t>
    </r>
    <r>
      <rPr>
        <b/>
        <sz val="11"/>
        <color theme="1"/>
        <rFont val="Calibri"/>
        <family val="2"/>
        <scheme val="minor"/>
      </rPr>
      <t xml:space="preserve">livret 8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</si>
  <si>
    <r>
      <rPr>
        <b/>
        <sz val="14"/>
        <color theme="1"/>
        <rFont val="Calibri"/>
        <family val="2"/>
        <scheme val="minor"/>
      </rPr>
      <t>BOITIER DVD AVEC CD</t>
    </r>
    <r>
      <rPr>
        <sz val="10"/>
        <color theme="3"/>
        <rFont val="Calibri"/>
        <family val="2"/>
        <scheme val="minor"/>
      </rPr>
      <t xml:space="preserve">  Boitier DVD CD rondelle quadri avec jacquette deux faces quadri et plateau transparent Cello transport</t>
    </r>
  </si>
  <si>
    <r>
      <rPr>
        <b/>
        <sz val="14"/>
        <color theme="1"/>
        <rFont val="Calibri"/>
        <family val="2"/>
        <scheme val="minor"/>
      </rPr>
      <t>MINT PACK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0"/>
        <color theme="3"/>
        <rFont val="Calibri"/>
        <family val="2"/>
        <scheme val="minor"/>
      </rPr>
      <t>Produit imprimé tout en quadri, tranche intérieure comprise, rondelle de CD qu</t>
    </r>
    <r>
      <rPr>
        <b/>
        <sz val="11"/>
        <color theme="1"/>
        <rFont val="Calibri"/>
        <family val="2"/>
        <scheme val="minor"/>
      </rPr>
      <t xml:space="preserve">adri </t>
    </r>
    <r>
      <rPr>
        <sz val="10"/>
        <color theme="3"/>
        <rFont val="Calibri"/>
        <family val="2"/>
        <scheme val="minor"/>
      </rPr>
      <t>Cello transport</t>
    </r>
  </si>
  <si>
    <t>article</t>
  </si>
  <si>
    <t>description</t>
  </si>
  <si>
    <t>Boitier cristal CD</t>
  </si>
  <si>
    <t xml:space="preserve">Quantité </t>
  </si>
  <si>
    <t>Remise/code promotionnel</t>
  </si>
  <si>
    <t>abrégé</t>
  </si>
  <si>
    <t>description complète produit</t>
  </si>
  <si>
    <t xml:space="preserve">livret 12 faces </t>
  </si>
  <si>
    <t xml:space="preserve">livret 20 faces </t>
  </si>
  <si>
    <t>livret 16 faces</t>
  </si>
  <si>
    <t xml:space="preserve">Boitier DVD CD </t>
  </si>
  <si>
    <t xml:space="preserve">livret 8 faces </t>
  </si>
  <si>
    <t>livret 6 faces pli roulé</t>
  </si>
  <si>
    <t>livret 4 faces</t>
  </si>
  <si>
    <t xml:space="preserve">livret 8 faces poster </t>
  </si>
  <si>
    <t>description détaillé</t>
  </si>
  <si>
    <t>Mint Pack</t>
  </si>
  <si>
    <r>
      <t xml:space="preserve">boitier cristal CD + </t>
    </r>
    <r>
      <rPr>
        <b/>
        <sz val="11"/>
        <color theme="1"/>
        <rFont val="Calibri"/>
        <family val="2"/>
        <scheme val="minor"/>
      </rPr>
      <t xml:space="preserve">livret 12 faces quadri </t>
    </r>
    <r>
      <rPr>
        <sz val="10"/>
        <color theme="3"/>
        <rFont val="Calibri"/>
        <family val="2"/>
        <scheme val="minor"/>
      </rPr>
      <t>avec jacquette deux faces quadri et plateau transparent Cello transport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</si>
</sst>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0\ &quot;€&quot;"/>
    <numFmt numFmtId="166" formatCode="_-* #,##0\ [$€-40C]_-;\-* #,##0\ [$€-40C]_-;_-* &quot;-&quot;??\ [$€-40C]_-;_-@_-"/>
  </numFmts>
  <fonts count="12" x14ac:knownFonts="1">
    <font>
      <sz val="10"/>
      <color theme="3"/>
      <name val="Calibri"/>
      <family val="2"/>
      <scheme val="minor"/>
    </font>
    <font>
      <sz val="10"/>
      <name val="Calibri"/>
      <family val="2"/>
      <scheme val="minor"/>
    </font>
    <font>
      <sz val="10"/>
      <color theme="3"/>
      <name val="Calibri"/>
      <family val="2"/>
      <scheme val="minor"/>
    </font>
    <font>
      <b/>
      <sz val="28"/>
      <color theme="3"/>
      <name val="Calibri"/>
      <family val="2"/>
      <scheme val="major"/>
    </font>
    <font>
      <sz val="10"/>
      <color theme="3"/>
      <name val="Calibri"/>
      <family val="2"/>
      <scheme val="major"/>
    </font>
    <font>
      <b/>
      <sz val="10"/>
      <color theme="3"/>
      <name val="Calibri"/>
      <family val="2"/>
      <scheme val="maj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rgb="FF000066"/>
      <name val="Calibri"/>
      <family val="2"/>
      <scheme val="minor"/>
    </font>
    <font>
      <sz val="9"/>
      <color rgb="FF000066"/>
      <name val="Calibri"/>
      <family val="2"/>
      <scheme val="major"/>
    </font>
    <font>
      <b/>
      <sz val="10"/>
      <color rgb="FF000066"/>
      <name val="Calibri"/>
      <family val="2"/>
      <scheme val="minor"/>
    </font>
    <font>
      <sz val="8"/>
      <color rgb="FF00006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theme="2"/>
      </bottom>
      <diagonal/>
    </border>
    <border>
      <left/>
      <right/>
      <top style="thin">
        <color theme="2"/>
      </top>
      <bottom style="thin">
        <color theme="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 applyNumberFormat="0" applyFill="0" applyBorder="0" applyAlignment="0" applyProtection="0"/>
    <xf numFmtId="0" fontId="4" fillId="0" borderId="0" applyNumberFormat="0" applyFill="0" applyBorder="0" applyProtection="0">
      <alignment vertical="center"/>
    </xf>
    <xf numFmtId="0" fontId="5" fillId="0" borderId="0" applyNumberForma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 wrapText="1"/>
    </xf>
    <xf numFmtId="0" fontId="3" fillId="0" borderId="0" applyNumberFormat="0" applyFill="0" applyBorder="0" applyAlignment="0" applyProtection="0"/>
  </cellStyleXfs>
  <cellXfs count="36">
    <xf numFmtId="0" fontId="0" fillId="0" borderId="0" xfId="0">
      <alignment vertical="center"/>
    </xf>
    <xf numFmtId="0" fontId="6" fillId="0" borderId="0" xfId="0" applyNumberFormat="1" applyFont="1" applyAlignment="1">
      <alignment vertical="center"/>
    </xf>
    <xf numFmtId="0" fontId="6" fillId="0" borderId="4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5" xfId="0" applyBorder="1" applyAlignment="1">
      <alignment vertical="center" wrapText="1"/>
    </xf>
    <xf numFmtId="166" fontId="0" fillId="0" borderId="5" xfId="0" applyNumberFormat="1" applyBorder="1" applyAlignment="1">
      <alignment vertical="center"/>
    </xf>
    <xf numFmtId="0" fontId="0" fillId="0" borderId="0" xfId="0" applyAlignment="1">
      <alignment vertical="center" wrapText="1"/>
    </xf>
    <xf numFmtId="166" fontId="0" fillId="0" borderId="0" xfId="0" applyNumberFormat="1" applyAlignment="1">
      <alignment vertical="center"/>
    </xf>
    <xf numFmtId="0" fontId="8" fillId="0" borderId="0" xfId="0" applyFont="1" applyProtection="1">
      <alignment vertical="center"/>
    </xf>
    <xf numFmtId="0" fontId="8" fillId="0" borderId="0" xfId="0" applyFont="1">
      <alignment vertical="center"/>
    </xf>
    <xf numFmtId="0" fontId="9" fillId="0" borderId="0" xfId="0" applyFont="1" applyAlignment="1" applyProtection="1">
      <alignment horizontal="left" vertical="top"/>
    </xf>
    <xf numFmtId="0" fontId="8" fillId="0" borderId="0" xfId="0" applyFont="1" applyAlignment="1">
      <alignment vertical="top" wrapText="1"/>
    </xf>
    <xf numFmtId="0" fontId="8" fillId="0" borderId="0" xfId="0" applyFont="1" applyAlignment="1" applyProtection="1">
      <alignment vertical="center"/>
    </xf>
    <xf numFmtId="0" fontId="8" fillId="0" borderId="0" xfId="0" applyFont="1" applyFill="1" applyBorder="1" applyAlignment="1">
      <alignment horizontal="left" vertical="center" wrapText="1" indent="1"/>
    </xf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right" vertical="center" indent="2"/>
    </xf>
    <xf numFmtId="14" fontId="8" fillId="0" borderId="0" xfId="0" applyNumberFormat="1" applyFont="1" applyFill="1" applyBorder="1" applyAlignment="1">
      <alignment horizontal="right" vertical="center" indent="1"/>
    </xf>
    <xf numFmtId="165" fontId="8" fillId="0" borderId="0" xfId="0" applyNumberFormat="1" applyFont="1" applyFill="1" applyBorder="1" applyAlignment="1">
      <alignment vertical="center"/>
    </xf>
    <xf numFmtId="165" fontId="8" fillId="0" borderId="0" xfId="0" applyNumberFormat="1" applyFont="1" applyFill="1" applyBorder="1" applyAlignment="1">
      <alignment horizontal="right" vertical="center" indent="2"/>
    </xf>
    <xf numFmtId="0" fontId="8" fillId="0" borderId="0" xfId="0" applyFont="1" applyFill="1" applyBorder="1" applyAlignment="1">
      <alignment horizontal="left" vertical="center" indent="1"/>
    </xf>
    <xf numFmtId="0" fontId="10" fillId="0" borderId="1" xfId="0" applyFont="1" applyFill="1" applyBorder="1" applyAlignment="1" applyProtection="1">
      <alignment horizontal="right" vertical="center"/>
    </xf>
    <xf numFmtId="165" fontId="8" fillId="0" borderId="1" xfId="0" applyNumberFormat="1" applyFont="1" applyFill="1" applyBorder="1" applyAlignment="1" applyProtection="1">
      <alignment horizontal="right" vertical="center" indent="2"/>
    </xf>
    <xf numFmtId="0" fontId="8" fillId="0" borderId="0" xfId="0" applyFont="1" applyBorder="1" applyAlignment="1" applyProtection="1">
      <alignment horizontal="left" vertical="center"/>
    </xf>
    <xf numFmtId="0" fontId="10" fillId="0" borderId="2" xfId="0" applyFont="1" applyFill="1" applyBorder="1" applyAlignment="1" applyProtection="1">
      <alignment horizontal="right" vertical="center"/>
    </xf>
    <xf numFmtId="164" fontId="8" fillId="0" borderId="2" xfId="4" applyNumberFormat="1" applyFont="1" applyFill="1" applyBorder="1" applyAlignment="1" applyProtection="1">
      <alignment horizontal="right" vertical="center" indent="2"/>
    </xf>
    <xf numFmtId="165" fontId="8" fillId="0" borderId="2" xfId="0" applyNumberFormat="1" applyFont="1" applyFill="1" applyBorder="1" applyAlignment="1" applyProtection="1">
      <alignment horizontal="right" vertical="center" indent="2"/>
    </xf>
    <xf numFmtId="0" fontId="6" fillId="0" borderId="3" xfId="0" applyNumberFormat="1" applyFont="1" applyBorder="1" applyAlignment="1">
      <alignment horizontal="center" vertical="center" wrapText="1"/>
    </xf>
    <xf numFmtId="14" fontId="10" fillId="0" borderId="0" xfId="0" applyNumberFormat="1" applyFont="1" applyFill="1" applyBorder="1" applyAlignment="1">
      <alignment vertical="center" wrapText="1"/>
    </xf>
    <xf numFmtId="14" fontId="10" fillId="0" borderId="0" xfId="0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quotePrefix="1" applyFont="1" applyAlignment="1" applyProtection="1">
      <alignment vertical="center"/>
    </xf>
    <xf numFmtId="0" fontId="11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166" fontId="0" fillId="0" borderId="0" xfId="0" applyNumberFormat="1" applyBorder="1" applyAlignment="1">
      <alignment vertical="center"/>
    </xf>
    <xf numFmtId="0" fontId="6" fillId="0" borderId="5" xfId="0" applyFont="1" applyBorder="1" applyAlignment="1">
      <alignment vertical="center" wrapText="1"/>
    </xf>
    <xf numFmtId="0" fontId="8" fillId="0" borderId="0" xfId="0" applyFont="1" applyAlignment="1">
      <alignment horizontal="left" wrapText="1"/>
    </xf>
  </cellXfs>
  <cellStyles count="7">
    <cellStyle name="Lien hypertexte" xfId="1" builtinId="8" customBuiltin="1"/>
    <cellStyle name="Lien hypertexte visité" xfId="5" builtinId="9" customBuiltin="1"/>
    <cellStyle name="Normal" xfId="0" builtinId="0" customBuiltin="1"/>
    <cellStyle name="Pourcentage" xfId="4" builtinId="5"/>
    <cellStyle name="Titre" xfId="6" builtinId="15" customBuiltin="1"/>
    <cellStyle name="Titre 1" xfId="2" builtinId="16" customBuiltin="1"/>
    <cellStyle name="Titre 2" xfId="3" builtinId="17" customBuiltin="1"/>
  </cellStyles>
  <dxfs count="15">
    <dxf>
      <font>
        <strike val="0"/>
        <outline val="0"/>
        <shadow val="0"/>
        <u val="none"/>
        <vertAlign val="baseline"/>
        <color rgb="FF000066"/>
        <name val="Calibri"/>
      </font>
      <numFmt numFmtId="165" formatCode="#,##0.00\ &quot;€&quot;"/>
      <alignment horizontal="right" vertical="center" textRotation="0" wrapText="0" indent="2" justifyLastLine="0" shrinkToFit="0" readingOrder="0"/>
    </dxf>
    <dxf>
      <font>
        <strike val="0"/>
        <outline val="0"/>
        <shadow val="0"/>
        <u val="none"/>
        <vertAlign val="baseline"/>
        <color rgb="FF000066"/>
        <name val="Calibri"/>
      </font>
      <numFmt numFmtId="165" formatCode="#,##0.00\ &quot;€&quot;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66"/>
        <name val="Calibri"/>
      </font>
      <numFmt numFmtId="165" formatCode="#,##0.00\ &quot;€&quot;"/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66"/>
        <name val="Calibri"/>
      </font>
      <alignment horizontal="general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66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1" indent="1" justifyLastLine="0" shrinkToFit="0" readingOrder="0"/>
    </dxf>
    <dxf>
      <font>
        <strike val="0"/>
        <outline val="0"/>
        <shadow val="0"/>
        <u val="none"/>
        <vertAlign val="baseline"/>
        <color rgb="FF000066"/>
        <name val="Calibri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color rgb="FF000066"/>
        <name val="Calibri"/>
      </font>
      <alignment horizontal="righ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color rgb="FF000066"/>
        <name val="Calibri"/>
      </font>
    </dxf>
    <dxf>
      <font>
        <strike val="0"/>
        <outline val="0"/>
        <shadow val="0"/>
        <u val="none"/>
        <vertAlign val="baseline"/>
        <color rgb="FF000066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rgb="FF000066"/>
        <name val="Calibri"/>
      </font>
    </dxf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Commercial Invoice" defaultPivotStyle="PivotStyleLight16">
    <tableStyle name="Commercial Invoice" pivot="0" count="5">
      <tableStyleElement type="wholeTable" dxfId="14"/>
      <tableStyleElement type="headerRow" dxfId="13"/>
      <tableStyleElement type="totalRow" dxfId="12"/>
      <tableStyleElement type="firstRowStripe" dxfId="11"/>
      <tableStyleElement type="firstColumnStripe" dxfId="10"/>
    </tableStyle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D8E4E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A79E"/>
      <color rgb="FF000066"/>
      <color rgb="FF393D5D"/>
      <color rgb="FF3DAFA7"/>
      <color rgb="FFBFE9E6"/>
      <color rgb="FFC5D1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ElementsFacture3" displayName="ElementsFacture3" ref="B3:H8" headerRowDxfId="9" dataDxfId="8" totalsRowDxfId="7">
  <tableColumns count="7">
    <tableColumn id="8" name="article" totalsRowLabel="Total" dataDxfId="6"/>
    <tableColumn id="1" name="description" dataDxfId="5"/>
    <tableColumn id="7" name="description détaillé" dataDxfId="4">
      <calculatedColumnFormula>IF(ElementsFacture3[[#This Row],[description]]='tarifs '!C3='tarifs '!B3,'tarifs '!B4)</calculatedColumnFormula>
    </tableColumn>
    <tableColumn id="2" name="Quantité " dataDxfId="3"/>
    <tableColumn id="4" name="Prix unitaire" dataDxfId="2">
      <calculatedColumnFormula>IF(ElementsFacture3[[#This Row],[Quantité ]]=300,#REF!,IF(ElementsFacture3[[#This Row],[Quantité ]]=500,#REF!,IF(ElementsFacture3[[#This Row],[Quantité ]]=1000,#REF!,IF(ElementsFacture3[[#This Row],[Quantité ]]=2000,#REF!,IF(ElementsFacture3[[#This Row],[Quantité ]]=3000,#REF!,IF(ElementsFacture3[[#This Row],[Quantité ]]=5000,#REF!,""))))))</calculatedColumnFormula>
    </tableColumn>
    <tableColumn id="5" name="Remise/code promotionnel" dataDxfId="1"/>
    <tableColumn id="6" name="Total" dataDxfId="0">
      <calculatedColumnFormula>IF(AND(ElementsFacture3[[#This Row],[Quantité ]]&lt;&gt;"",ElementsFacture3[[#This Row],[Prix unitaire]]&lt;&gt;""),(ElementsFacture3[[#This Row],[Prix unitaire]])-ElementsFacture3[[#This Row],[Remise/code promotionnel]],"")</calculatedColumnFormula>
    </tableColumn>
  </tableColumns>
  <tableStyleInfo name="Commercial Invoice" showFirstColumn="0" showLastColumn="0" showRowStripes="1" showColumnStripes="0"/>
  <extLst>
    <ext xmlns:x14="http://schemas.microsoft.com/office/spreadsheetml/2009/9/main" uri="{504A1905-F514-4f6f-8877-14C23A59335A}">
      <x14:table altText="Élément de facture" altTextSummary="Liste des éléments de la facture, comme la date, la description, le taux, le nombre d’heures, le forfait, la remise et le total calculé."/>
    </ext>
  </extLst>
</table>
</file>

<file path=xl/theme/theme1.xml><?xml version="1.0" encoding="utf-8"?>
<a:theme xmlns:a="http://schemas.openxmlformats.org/drawingml/2006/main" name="Office Theme">
  <a:themeElements>
    <a:clrScheme name="Commerical Invoice">
      <a:dk1>
        <a:sysClr val="windowText" lastClr="000000"/>
      </a:dk1>
      <a:lt1>
        <a:sysClr val="window" lastClr="FFFFFF"/>
      </a:lt1>
      <a:dk2>
        <a:srgbClr val="735223"/>
      </a:dk2>
      <a:lt2>
        <a:srgbClr val="F0F0F0"/>
      </a:lt2>
      <a:accent1>
        <a:srgbClr val="ACD175"/>
      </a:accent1>
      <a:accent2>
        <a:srgbClr val="CC9D59"/>
      </a:accent2>
      <a:accent3>
        <a:srgbClr val="32A0FF"/>
      </a:accent3>
      <a:accent4>
        <a:srgbClr val="9B9B9B"/>
      </a:accent4>
      <a:accent5>
        <a:srgbClr val="F01414"/>
      </a:accent5>
      <a:accent6>
        <a:srgbClr val="C300DC"/>
      </a:accent6>
      <a:hlink>
        <a:srgbClr val="32A0FF"/>
      </a:hlink>
      <a:folHlink>
        <a:srgbClr val="C300DC"/>
      </a:folHlink>
    </a:clrScheme>
    <a:fontScheme name="Calibri">
      <a:maj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1"/>
  <sheetViews>
    <sheetView workbookViewId="0">
      <selection activeCell="H3" sqref="H3"/>
    </sheetView>
  </sheetViews>
  <sheetFormatPr baseColWidth="10" defaultRowHeight="12.75" x14ac:dyDescent="0.2"/>
  <cols>
    <col min="1" max="1" width="5.140625" style="3" customWidth="1"/>
    <col min="2" max="2" width="30.5703125" style="6" customWidth="1"/>
    <col min="3" max="3" width="20.7109375" style="6" customWidth="1"/>
    <col min="4" max="6" width="6.85546875" style="7" bestFit="1" customWidth="1"/>
    <col min="7" max="9" width="8.28515625" style="7" bestFit="1" customWidth="1"/>
    <col min="10" max="16384" width="11.42578125" style="3"/>
  </cols>
  <sheetData>
    <row r="2" spans="2:9" s="1" customFormat="1" ht="15" x14ac:dyDescent="0.2">
      <c r="B2" s="26" t="s">
        <v>19</v>
      </c>
      <c r="C2" s="26" t="s">
        <v>18</v>
      </c>
      <c r="D2" s="2">
        <v>300</v>
      </c>
      <c r="E2" s="2">
        <v>500</v>
      </c>
      <c r="F2" s="2">
        <v>1000</v>
      </c>
      <c r="G2" s="2">
        <v>2000</v>
      </c>
      <c r="H2" s="2">
        <v>3000</v>
      </c>
      <c r="I2" s="2">
        <v>5000</v>
      </c>
    </row>
    <row r="3" spans="2:9" ht="55.5" x14ac:dyDescent="0.2">
      <c r="B3" s="4" t="s">
        <v>30</v>
      </c>
      <c r="C3" s="34" t="s">
        <v>20</v>
      </c>
      <c r="D3" s="5">
        <v>150</v>
      </c>
      <c r="E3" s="5">
        <v>200</v>
      </c>
      <c r="F3" s="5">
        <v>500</v>
      </c>
      <c r="G3" s="5">
        <v>1000</v>
      </c>
      <c r="H3" s="5">
        <v>1500</v>
      </c>
      <c r="I3" s="5">
        <v>2500</v>
      </c>
    </row>
    <row r="4" spans="2:9" ht="53.25" x14ac:dyDescent="0.2">
      <c r="B4" s="4" t="s">
        <v>5</v>
      </c>
      <c r="C4" s="34" t="s">
        <v>22</v>
      </c>
      <c r="D4" s="5">
        <v>160</v>
      </c>
      <c r="E4" s="5">
        <v>210</v>
      </c>
      <c r="F4" s="5">
        <v>510</v>
      </c>
      <c r="G4" s="5">
        <v>1100</v>
      </c>
      <c r="H4" s="5">
        <v>1600</v>
      </c>
      <c r="I4" s="5">
        <v>2600</v>
      </c>
    </row>
    <row r="5" spans="2:9" ht="53.25" x14ac:dyDescent="0.2">
      <c r="B5" s="4" t="s">
        <v>6</v>
      </c>
      <c r="C5" s="34" t="s">
        <v>21</v>
      </c>
      <c r="D5" s="5">
        <v>170</v>
      </c>
      <c r="E5" s="5">
        <v>180</v>
      </c>
      <c r="F5" s="5">
        <v>200</v>
      </c>
      <c r="G5" s="5">
        <v>1283</v>
      </c>
      <c r="H5" s="5">
        <v>1775</v>
      </c>
      <c r="I5" s="5">
        <v>2500</v>
      </c>
    </row>
    <row r="6" spans="2:9" ht="53.25" x14ac:dyDescent="0.2">
      <c r="B6" s="4" t="s">
        <v>7</v>
      </c>
      <c r="C6" s="34" t="s">
        <v>26</v>
      </c>
      <c r="D6" s="5">
        <v>180</v>
      </c>
      <c r="E6" s="5">
        <v>642</v>
      </c>
      <c r="F6" s="5">
        <v>758</v>
      </c>
      <c r="G6" s="5">
        <v>1300</v>
      </c>
      <c r="H6" s="5">
        <v>1784</v>
      </c>
      <c r="I6" s="5">
        <v>2572</v>
      </c>
    </row>
    <row r="7" spans="2:9" ht="53.25" x14ac:dyDescent="0.2">
      <c r="B7" s="4" t="s">
        <v>8</v>
      </c>
      <c r="C7" s="34" t="s">
        <v>25</v>
      </c>
      <c r="D7" s="5">
        <v>190</v>
      </c>
      <c r="E7" s="5">
        <v>467</v>
      </c>
      <c r="F7" s="5">
        <v>704</v>
      </c>
      <c r="G7" s="5">
        <v>1300</v>
      </c>
      <c r="H7" s="5">
        <v>1825</v>
      </c>
      <c r="I7" s="5">
        <v>2667</v>
      </c>
    </row>
    <row r="8" spans="2:9" ht="53.25" x14ac:dyDescent="0.2">
      <c r="B8" s="4" t="s">
        <v>9</v>
      </c>
      <c r="C8" s="34" t="s">
        <v>27</v>
      </c>
      <c r="D8" s="5">
        <v>200</v>
      </c>
      <c r="E8" s="5">
        <v>483</v>
      </c>
      <c r="F8" s="5">
        <v>733</v>
      </c>
      <c r="G8" s="5">
        <v>1400</v>
      </c>
      <c r="H8" s="5">
        <v>2000</v>
      </c>
      <c r="I8" s="5">
        <v>2850</v>
      </c>
    </row>
    <row r="9" spans="2:9" ht="53.25" x14ac:dyDescent="0.2">
      <c r="B9" s="4" t="s">
        <v>10</v>
      </c>
      <c r="C9" s="34" t="s">
        <v>24</v>
      </c>
      <c r="D9" s="5">
        <v>300</v>
      </c>
      <c r="E9" s="5">
        <v>504</v>
      </c>
      <c r="F9" s="5">
        <v>767</v>
      </c>
      <c r="G9" s="5">
        <v>1600</v>
      </c>
      <c r="H9" s="5">
        <v>2200</v>
      </c>
      <c r="I9" s="5">
        <v>3062</v>
      </c>
    </row>
    <row r="10" spans="2:9" ht="57" x14ac:dyDescent="0.2">
      <c r="B10" s="4" t="s">
        <v>11</v>
      </c>
      <c r="C10" s="34" t="s">
        <v>23</v>
      </c>
      <c r="D10" s="5">
        <v>400</v>
      </c>
      <c r="E10" s="5">
        <v>638</v>
      </c>
      <c r="F10" s="5">
        <v>914</v>
      </c>
      <c r="G10" s="5">
        <v>1400</v>
      </c>
      <c r="H10" s="5">
        <v>1653</v>
      </c>
      <c r="I10" s="5">
        <v>2297</v>
      </c>
    </row>
    <row r="11" spans="2:9" ht="59.25" x14ac:dyDescent="0.2">
      <c r="B11" s="4" t="s">
        <v>12</v>
      </c>
      <c r="C11" s="34" t="s">
        <v>29</v>
      </c>
      <c r="D11" s="5">
        <v>500</v>
      </c>
      <c r="E11" s="5">
        <v>571</v>
      </c>
      <c r="F11" s="5">
        <v>667</v>
      </c>
      <c r="G11" s="5">
        <v>1200</v>
      </c>
      <c r="H11" s="5">
        <v>1542</v>
      </c>
      <c r="I11" s="5">
        <v>2375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Q13"/>
  <sheetViews>
    <sheetView tabSelected="1" workbookViewId="0">
      <selection activeCell="C4" sqref="C4"/>
    </sheetView>
  </sheetViews>
  <sheetFormatPr baseColWidth="10" defaultColWidth="9.28515625" defaultRowHeight="19.5" customHeight="1" x14ac:dyDescent="0.2"/>
  <cols>
    <col min="1" max="1" width="2.140625" style="8" customWidth="1"/>
    <col min="2" max="2" width="15.42578125" style="8" customWidth="1"/>
    <col min="3" max="3" width="21.28515625" style="8" customWidth="1"/>
    <col min="4" max="4" width="34" style="8" customWidth="1"/>
    <col min="5" max="5" width="10.7109375" style="8" customWidth="1"/>
    <col min="6" max="6" width="9.42578125" style="8" customWidth="1"/>
    <col min="7" max="7" width="10.7109375" style="8" customWidth="1"/>
    <col min="8" max="8" width="13.140625" style="8" customWidth="1"/>
    <col min="9" max="9" width="1.42578125" style="8" customWidth="1"/>
    <col min="10" max="16384" width="9.28515625" style="8"/>
  </cols>
  <sheetData>
    <row r="1" spans="2:17" ht="7.5" customHeight="1" x14ac:dyDescent="0.2"/>
    <row r="2" spans="2:17" ht="19.5" customHeight="1" x14ac:dyDescent="0.2">
      <c r="E2" s="9"/>
      <c r="F2" s="10"/>
      <c r="G2" s="11"/>
      <c r="K2" s="32"/>
      <c r="L2" s="33"/>
      <c r="M2" s="33"/>
      <c r="N2" s="33"/>
      <c r="O2" s="33"/>
      <c r="P2" s="33"/>
      <c r="Q2" s="33"/>
    </row>
    <row r="3" spans="2:17" s="12" customFormat="1" ht="42.75" customHeight="1" x14ac:dyDescent="0.2">
      <c r="B3" s="13" t="s">
        <v>13</v>
      </c>
      <c r="C3" s="13" t="s">
        <v>14</v>
      </c>
      <c r="D3" s="13" t="s">
        <v>28</v>
      </c>
      <c r="E3" s="14" t="s">
        <v>16</v>
      </c>
      <c r="F3" s="29" t="s">
        <v>0</v>
      </c>
      <c r="G3" s="31" t="s">
        <v>17</v>
      </c>
      <c r="H3" s="15" t="s">
        <v>1</v>
      </c>
      <c r="K3" s="32"/>
      <c r="L3" s="33"/>
      <c r="M3" s="33"/>
      <c r="N3" s="33"/>
      <c r="O3" s="33"/>
      <c r="P3" s="33"/>
      <c r="Q3" s="33"/>
    </row>
    <row r="4" spans="2:17" s="12" customFormat="1" ht="59.25" customHeight="1" x14ac:dyDescent="0.2">
      <c r="B4" s="28" t="s">
        <v>15</v>
      </c>
      <c r="C4" s="13" t="s">
        <v>22</v>
      </c>
      <c r="D4" s="13" t="b">
        <f>IF(ElementsFacture3[[#This Row],[description]]='tarifs '!C3='tarifs '!B3,'tarifs '!B4)</f>
        <v>0</v>
      </c>
      <c r="E4" s="14">
        <v>3000</v>
      </c>
      <c r="F4" s="17">
        <f>IF(ElementsFacture3[[#This Row],[description]]="","",SUMPRODUCT(('tarifs '!$C$3:$C$11=ElementsFacture3[[#This Row],[description]])*('tarifs '!$D$2:$I$2=ElementsFacture3[[#This Row],[Quantité ]])*'tarifs '!D3:I11))</f>
        <v>1600</v>
      </c>
      <c r="G4" s="17">
        <v>2</v>
      </c>
      <c r="H4" s="18">
        <f>IF(AND(ElementsFacture3[[#This Row],[Quantité ]]&lt;&gt;"",ElementsFacture3[[#This Row],[Prix unitaire]]&lt;&gt;""),(ElementsFacture3[[#This Row],[Prix unitaire]])-ElementsFacture3[[#This Row],[Remise/code promotionnel]],"")</f>
        <v>1598</v>
      </c>
      <c r="K4" s="32"/>
      <c r="L4" s="33"/>
      <c r="M4" s="33"/>
      <c r="N4" s="33"/>
      <c r="O4" s="33"/>
      <c r="P4" s="33"/>
      <c r="Q4" s="33"/>
    </row>
    <row r="5" spans="2:17" s="12" customFormat="1" ht="59.25" customHeight="1" x14ac:dyDescent="0.2">
      <c r="B5" s="28"/>
      <c r="C5" s="13"/>
      <c r="D5" s="13"/>
      <c r="E5" s="14"/>
      <c r="F5" s="17" t="str">
        <f>IF(ElementsFacture3[[#This Row],[description]]="","",SUMPRODUCT(('tarifs '!$C$3:$C$11=ElementsFacture3[[#This Row],[description]])*('tarifs '!$D$2:$I$2=ElementsFacture3[[#This Row],[Quantité ]])*'tarifs '!D4:I12))</f>
        <v/>
      </c>
      <c r="G5" s="17"/>
      <c r="H5" s="18" t="str">
        <f>IF(AND(ElementsFacture3[[#This Row],[Quantité ]]&lt;&gt;"",ElementsFacture3[[#This Row],[Prix unitaire]]&lt;&gt;""),(ElementsFacture3[[#This Row],[Prix unitaire]])-ElementsFacture3[[#This Row],[Remise/code promotionnel]],"")</f>
        <v/>
      </c>
      <c r="K5" s="32"/>
      <c r="L5" s="33"/>
      <c r="M5" s="33"/>
      <c r="N5" s="33"/>
      <c r="O5" s="33"/>
      <c r="P5" s="33"/>
      <c r="Q5" s="33"/>
    </row>
    <row r="6" spans="2:17" s="12" customFormat="1" ht="59.25" customHeight="1" x14ac:dyDescent="0.2">
      <c r="B6" s="27"/>
      <c r="C6" s="13"/>
      <c r="D6" s="13"/>
      <c r="E6" s="14"/>
      <c r="F6" s="17" t="str">
        <f>IF(ElementsFacture3[[#This Row],[description]]="","",SUMPRODUCT(('tarifs '!$C$3:$C$11=ElementsFacture3[[#This Row],[description]])*('tarifs '!$D$2:$I$2=ElementsFacture3[[#This Row],[Quantité ]])*'tarifs '!D5:I13))</f>
        <v/>
      </c>
      <c r="G6" s="17"/>
      <c r="H6" s="18" t="str">
        <f>IF(AND(ElementsFacture3[[#This Row],[Quantité ]]&lt;&gt;"",ElementsFacture3[[#This Row],[Prix unitaire]]&lt;&gt;""),(ElementsFacture3[[#This Row],[Prix unitaire]])-ElementsFacture3[[#This Row],[Remise/code promotionnel]],"")</f>
        <v/>
      </c>
    </row>
    <row r="7" spans="2:17" s="12" customFormat="1" ht="59.25" customHeight="1" x14ac:dyDescent="0.2">
      <c r="B7" s="27"/>
      <c r="C7" s="13"/>
      <c r="D7" s="13"/>
      <c r="E7" s="14"/>
      <c r="F7" s="17" t="str">
        <f>IF(ElementsFacture3[[#This Row],[description]]="","",SUMPRODUCT(('tarifs '!$C$3:$C$11=ElementsFacture3[[#This Row],[description]])*('tarifs '!$D$2:$I$2=ElementsFacture3[[#This Row],[Quantité ]])*'tarifs '!D6:I14))</f>
        <v/>
      </c>
      <c r="G7" s="17"/>
      <c r="H7" s="18" t="str">
        <f>IF(AND(ElementsFacture3[[#This Row],[Quantité ]]&lt;&gt;"",ElementsFacture3[[#This Row],[Prix unitaire]]&lt;&gt;""),(ElementsFacture3[[#This Row],[Prix unitaire]])-ElementsFacture3[[#This Row],[Remise/code promotionnel]],"")</f>
        <v/>
      </c>
      <c r="K7" s="30"/>
    </row>
    <row r="8" spans="2:17" s="12" customFormat="1" ht="19.5" customHeight="1" x14ac:dyDescent="0.2">
      <c r="B8" s="16"/>
      <c r="C8" s="19"/>
      <c r="D8" s="19"/>
      <c r="E8" s="14"/>
      <c r="F8" s="17" t="str">
        <f>IF(ElementsFacture3[[#This Row],[Quantité ]]=300,#REF!,IF(ElementsFacture3[[#This Row],[Quantité ]]=500,#REF!,IF(ElementsFacture3[[#This Row],[Quantité ]]=1000,#REF!,IF(ElementsFacture3[[#This Row],[Quantité ]]=2000,#REF!,IF(ElementsFacture3[[#This Row],[Quantité ]]=3000,#REF!,IF(ElementsFacture3[[#This Row],[Quantité ]]=5000,#REF!,""))))))</f>
        <v/>
      </c>
      <c r="G8" s="17"/>
      <c r="H8" s="18" t="str">
        <f>IF(AND(ElementsFacture3[[#This Row],[Quantité ]]&lt;&gt;"",ElementsFacture3[[#This Row],[Prix unitaire]]&lt;&gt;""),(ElementsFacture3[[#This Row],[Prix unitaire]])-ElementsFacture3[[#This Row],[Remise/code promotionnel]],"")</f>
        <v/>
      </c>
      <c r="K8" s="30"/>
    </row>
    <row r="9" spans="2:17" s="9" customFormat="1" ht="19.5" customHeight="1" x14ac:dyDescent="0.2">
      <c r="F9" s="12"/>
      <c r="G9" s="20" t="s">
        <v>2</v>
      </c>
      <c r="H9" s="21">
        <f>SUBTOTAL(109,ElementsFacture3[Total])</f>
        <v>1598</v>
      </c>
    </row>
    <row r="10" spans="2:17" s="12" customFormat="1" ht="19.5" customHeight="1" x14ac:dyDescent="0.2">
      <c r="E10" s="22"/>
      <c r="G10" s="23" t="s">
        <v>3</v>
      </c>
      <c r="H10" s="24">
        <v>0.2</v>
      </c>
    </row>
    <row r="11" spans="2:17" ht="19.5" customHeight="1" x14ac:dyDescent="0.2">
      <c r="C11" s="12"/>
      <c r="D11" s="12"/>
      <c r="E11" s="22"/>
      <c r="G11" s="23" t="s">
        <v>4</v>
      </c>
      <c r="H11" s="25" t="e">
        <f>SousTotalFacture*TauxTVA</f>
        <v>#REF!</v>
      </c>
    </row>
    <row r="12" spans="2:17" ht="19.5" customHeight="1" x14ac:dyDescent="0.2">
      <c r="B12" s="35"/>
      <c r="C12" s="35"/>
      <c r="D12" s="35"/>
      <c r="E12" s="35"/>
      <c r="F12" s="35"/>
      <c r="G12" s="23" t="s">
        <v>1</v>
      </c>
      <c r="H12" s="25" t="e">
        <f>SousTotalFacture+TVA+Expedition-Versement</f>
        <v>#REF!</v>
      </c>
    </row>
    <row r="13" spans="2:17" ht="19.5" customHeight="1" x14ac:dyDescent="0.2">
      <c r="B13" s="35"/>
      <c r="C13" s="35"/>
      <c r="D13" s="35"/>
      <c r="E13" s="35"/>
      <c r="F13" s="35"/>
    </row>
  </sheetData>
  <mergeCells count="1">
    <mergeCell ref="B12:F13"/>
  </mergeCells>
  <dataValidations count="1">
    <dataValidation type="list" allowBlank="1" showInputMessage="1" showErrorMessage="1" sqref="E6:E7">
      <formula1>#REF!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'tarifs '!$C$3:$C$11</xm:f>
          </x14:formula1>
          <xm:sqref>C4</xm:sqref>
        </x14:dataValidation>
        <x14:dataValidation type="list" allowBlank="1" showInputMessage="1" showErrorMessage="1">
          <x14:formula1>
            <xm:f>'tarifs '!$B$3:$B$11</xm:f>
          </x14:formula1>
          <xm:sqref>C4</xm:sqref>
        </x14:dataValidation>
        <x14:dataValidation type="list" allowBlank="1" showInputMessage="1" showErrorMessage="1">
          <x14:formula1>
            <xm:f>'tarifs '!$D$2:$I$2</xm:f>
          </x14:formula1>
          <xm:sqref>E4:E5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tarifs </vt:lpstr>
      <vt:lpstr>devis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Sabatier</dc:creator>
  <cp:lastModifiedBy>Michel</cp:lastModifiedBy>
  <cp:revision/>
  <cp:lastPrinted>2016-11-28T16:21:13Z</cp:lastPrinted>
  <dcterms:created xsi:type="dcterms:W3CDTF">2016-11-23T10:02:35Z</dcterms:created>
  <dcterms:modified xsi:type="dcterms:W3CDTF">2016-11-29T17:07:29Z</dcterms:modified>
</cp:coreProperties>
</file>