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45" windowWidth="15195" windowHeight="12120"/>
  </bookViews>
  <sheets>
    <sheet name="Formulaire AT" sheetId="1" r:id="rId1"/>
    <sheet name="Listes" sheetId="2" r:id="rId2"/>
    <sheet name="Feuil3" sheetId="3" r:id="rId3"/>
  </sheets>
  <definedNames>
    <definedName name="_xlnm._FilterDatabase" localSheetId="2" hidden="1">Feuil3!$A$5:$DR$5</definedName>
    <definedName name="Accident">Listes!$K$2:$K$3</definedName>
    <definedName name="ActHab">Listes!$Q$2:$Q$3</definedName>
    <definedName name="ActUrgente">Listes!$R$2:$R$3</definedName>
    <definedName name="Amenagement">Listes!$I$2:$I$3</definedName>
    <definedName name="Arret_OuiNon">Listes!$M$2:$M$3</definedName>
    <definedName name="Arret_TrajetOuiNon">Listes!$P$2:$P$3</definedName>
    <definedName name="AT_ActHab">'Formulaire AT'!$L$51</definedName>
    <definedName name="AT_Activite">'Formulaire AT'!$A$47</definedName>
    <definedName name="AT_ActUrg">'Formulaire AT'!$L$52</definedName>
    <definedName name="AT_AdresseAg">'Formulaire AT'!#REF!</definedName>
    <definedName name="AT_Agression">'Formulaire AT'!$N$61</definedName>
    <definedName name="AT_Air">'Formulaire AT'!$L$69</definedName>
    <definedName name="AT_Allergie">'Formulaire AT'!$N$69</definedName>
    <definedName name="AT_Amenagement">'Formulaire AT'!#REF!</definedName>
    <definedName name="AT_Amp">'Formulaire AT'!$L$78</definedName>
    <definedName name="AT_Anciennete">'Formulaire AT'!#REF!</definedName>
    <definedName name="AT_animaux">'Formulaire AT'!$N$62</definedName>
    <definedName name="AT_Arret1">'Formulaire AT'!$L$10</definedName>
    <definedName name="AT_Arret2">'Formulaire AT'!$L$95</definedName>
    <definedName name="AT_ArretTrajet_OuiNon">'Formulaire AT'!$L$27</definedName>
    <definedName name="AT_Asph">'Formulaire AT'!$L$86</definedName>
    <definedName name="AT_AutreRisque">'Formulaire AT'!$L$71</definedName>
    <definedName name="AT_Bio">'Formulaire AT'!$L$67</definedName>
    <definedName name="AT_Bruit">'Formulaire AT'!$L$64</definedName>
    <definedName name="AT_brulgel">'Formulaire AT'!$L$79</definedName>
    <definedName name="AT_brulure">'Formulaire AT'!$N$68</definedName>
    <definedName name="AT_Charge">'Formulaire AT'!$L$54</definedName>
    <definedName name="AT_ChaudFroid">'Formulaire AT'!$N$67</definedName>
    <definedName name="AT_Chim">'Formulaire AT'!$N$60</definedName>
    <definedName name="AT_Chute1">'Formulaire AT'!$L$60</definedName>
    <definedName name="AT_Chute2">'Formulaire AT'!$L$61</definedName>
    <definedName name="AT_ChuteObj">'Formulaire AT'!$L$68</definedName>
    <definedName name="AT_CircAcc1">'Formulaire AT'!$A$32</definedName>
    <definedName name="AT_CircAcc2">'Formulaire AT'!$A$42</definedName>
    <definedName name="AT_CNRACLAg">'Formulaire AT'!#REF!</definedName>
    <definedName name="AT_CodeAg">'Formulaire AT'!#REF!</definedName>
    <definedName name="AT_contracture">'Formulaire AT'!$L$80</definedName>
    <definedName name="AT_contusion">'Formulaire AT'!$L$81</definedName>
    <definedName name="AT_corpsEtranger">'Formulaire AT'!$N$87</definedName>
    <definedName name="AT_coupure">'Formulaire AT'!$L$82</definedName>
    <definedName name="AT_DateAcc2">'Formulaire AT'!$C$38</definedName>
    <definedName name="AT_DateACcc1">'Formulaire AT'!$C$7</definedName>
    <definedName name="AT_DateConnaissance">'Formulaire AT'!#REF!</definedName>
    <definedName name="AT_DebArret1">'Formulaire AT'!$C$13</definedName>
    <definedName name="AT_DebArret2">'Formulaire AT'!$C$98</definedName>
    <definedName name="AT_dechirure">'Formulaire AT'!$L$83</definedName>
    <definedName name="AT_Dir">'Formulaire AT'!#REF!</definedName>
    <definedName name="AT_Douleur">'Formulaire AT'!$L$84</definedName>
    <definedName name="AT_DureeArret1">'Formulaire AT'!$D$14</definedName>
    <definedName name="AT_DureeArret2">'Formulaire AT'!$D$99</definedName>
    <definedName name="AT_Ecorch">'Formulaire AT'!$L$85</definedName>
    <definedName name="AT_Elec">'Formulaire AT'!$L$66</definedName>
    <definedName name="AT_ElMat">'Formulaire AT'!$L$73</definedName>
    <definedName name="AT_EmploiOcc">'Formulaire AT'!#REF!</definedName>
    <definedName name="AT_Entorse">'Formulaire AT'!$N$78</definedName>
    <definedName name="AT_Eruption">'Formulaire AT'!$M$88</definedName>
    <definedName name="AT_FinArret1">'Formulaire AT'!$H$13</definedName>
    <definedName name="AT_FinArret2">'Formulaire AT'!$H$98</definedName>
    <definedName name="AT_fracture">'Formulaire AT'!$N$79</definedName>
    <definedName name="AT_HeureAcc1">'Formulaire AT'!$H$7</definedName>
    <definedName name="AT_HeureAcc2">'Formulaire AT'!$H$38</definedName>
    <definedName name="AT_HorAcc1">'Formulaire AT'!#REF!</definedName>
    <definedName name="AT_HorACC2">'Formulaire AT'!#REF!</definedName>
    <definedName name="AT_Horaire">'Formulaire AT'!#REF!</definedName>
    <definedName name="AT_HorNorm">'Formulaire AT'!#REF!</definedName>
    <definedName name="AT_idVictSup">'Formulaire AT'!#REF!</definedName>
    <definedName name="AT_ImpComREf">#REF!</definedName>
    <definedName name="AT_ImpComREfComm">#REF!</definedName>
    <definedName name="AT_ImpVille">#REF!</definedName>
    <definedName name="AT_ImpVilleComm">#REF!</definedName>
    <definedName name="AT_Intox">'Formulaire AT'!$L$87</definedName>
    <definedName name="AT_Isole">'Formulaire AT'!$N$51</definedName>
    <definedName name="AT_Lésion">'Formulaire AT'!$M$88</definedName>
    <definedName name="AT_LieuAcc1">'Formulaire AT'!$C$8</definedName>
    <definedName name="AT_LieuAcc2">'Formulaire AT'!$C$39</definedName>
    <definedName name="AT_lombalgie">'Formulaire AT'!$N$80</definedName>
    <definedName name="AT_luxation">'Formulaire AT'!$N$81</definedName>
    <definedName name="AT_machines">'Formulaire AT'!$N$65</definedName>
    <definedName name="AT_MailSA">'Formulaire AT'!#REF!</definedName>
    <definedName name="AT_Main">'Formulaire AT'!$N$93</definedName>
    <definedName name="AT_Manut1">'Formulaire AT'!$L$62</definedName>
    <definedName name="AT_Manut2">'Formulaire AT'!$L$63</definedName>
    <definedName name="AT_MbInf">'Formulaire AT'!$P$92</definedName>
    <definedName name="AT_MbSup">'Formulaire AT'!$N$92</definedName>
    <definedName name="AT_Mission">'Formulaire AT'!$A$21</definedName>
    <definedName name="AT_MissionOuiNon">'Formulaire AT'!$L$18</definedName>
    <definedName name="AT_morsure">'Formulaire AT'!$N$82</definedName>
    <definedName name="AT_MotifArretTrajet">'Formulaire AT'!$A$29</definedName>
    <definedName name="AT_Moyens">'Formulaire AT'!$A$49</definedName>
    <definedName name="AT_NomAg">'Formulaire AT'!#REF!</definedName>
    <definedName name="AT_NomSA">'Formulaire AT'!#REF!</definedName>
    <definedName name="AT_ObjetLourd">'Formulaire AT'!$A$57</definedName>
    <definedName name="AT_Orientation">'Formulaire AT'!#REF!</definedName>
    <definedName name="AT_perteConnais">'Formulaire AT'!$L$88</definedName>
    <definedName name="AT_pied">'Formulaire AT'!$P$93</definedName>
    <definedName name="AT_piqure">'Formulaire AT'!$N$83</definedName>
    <definedName name="AT_plaie">'Formulaire AT'!$N$84</definedName>
    <definedName name="AT_PoleSA">'Formulaire AT'!#REF!</definedName>
    <definedName name="AT_PosteAm">'Formulaire AT'!#REF!</definedName>
    <definedName name="AT_Posture">'Formulaire AT'!$N$63</definedName>
    <definedName name="AT_PrenomAg">'Formulaire AT'!#REF!</definedName>
    <definedName name="AT_PrenomSA">'Formulaire AT'!#REF!</definedName>
    <definedName name="AT_Rapport">'Formulaire AT'!#REF!</definedName>
    <definedName name="AT_Rechute">'Formulaire AT'!$N$2</definedName>
    <definedName name="AT_repetitif">'Formulaire AT'!$N$66</definedName>
    <definedName name="AT_Routier">'Formulaire AT'!$N$64</definedName>
    <definedName name="AT_SansperteConnais">'Formulaire AT'!$L$89</definedName>
    <definedName name="AT_Sexe">'Formulaire AT'!#REF!</definedName>
    <definedName name="AT_SSAg">'Formulaire AT'!#REF!</definedName>
    <definedName name="AT_Statut">'Formulaire AT'!#REF!</definedName>
    <definedName name="AT_Temoin">'Formulaire AT'!#REF!</definedName>
    <definedName name="AT_Temoin1Adresse">'Formulaire AT'!#REF!</definedName>
    <definedName name="AT_Temoin1Nom">'Formulaire AT'!#REF!</definedName>
    <definedName name="AT_Temoin1Prenom">'Formulaire AT'!#REF!</definedName>
    <definedName name="AT_Temoin2Adress">'Formulaire AT'!#REF!</definedName>
    <definedName name="AT_Temoin2Nom">'Formulaire AT'!#REF!</definedName>
    <definedName name="AT_Temoin2Prenom">'Formulaire AT'!#REF!</definedName>
    <definedName name="AT_Tete">'Formulaire AT'!$L$93</definedName>
    <definedName name="AT_Tiers">'Formulaire AT'!#REF!</definedName>
    <definedName name="AT_TiersAdresse">'Formulaire AT'!#REF!</definedName>
    <definedName name="AT_TiersNom">'Formulaire AT'!#REF!</definedName>
    <definedName name="AT_TiersPrenom">'Formulaire AT'!#REF!</definedName>
    <definedName name="AT_trancheAge">'Formulaire AT'!#REF!</definedName>
    <definedName name="AT_traumaMultiples">'Formulaire AT'!$N$86</definedName>
    <definedName name="AT_traumatisme">'Formulaire AT'!$N$85</definedName>
    <definedName name="AT_Tronc">'Formulaire AT'!$R$92</definedName>
    <definedName name="AT_TtLesions">'Formulaire AT'!$O$78</definedName>
    <definedName name="AT_TtRisques">'Formulaire AT'!$O$60</definedName>
    <definedName name="AT_TtSieges">'Formulaire AT'!$S$92</definedName>
    <definedName name="AT_TypeAccident">'Formulaire AT'!$L$2</definedName>
    <definedName name="AT_Vibration">'Formulaire AT'!$L$65</definedName>
    <definedName name="AT_VictSup">'Formulaire AT'!#REF!</definedName>
    <definedName name="AT_VilleAg">'Formulaire AT'!#REF!</definedName>
    <definedName name="AT_Yeux">'Formulaire AT'!$L$92</definedName>
    <definedName name="Autre_victime">Listes!$G$2:$G$3</definedName>
    <definedName name="Charge">Listes!$U$2:$U$3</definedName>
    <definedName name="Conf_NomClasseurSuivi">#REF!</definedName>
    <definedName name="Conf_PreChamps">#REF!</definedName>
    <definedName name="Directions">Listes!$B$2:$B$20</definedName>
    <definedName name="Horaire">Listes!$H$2:$H$3</definedName>
    <definedName name="Imputation">Listes!$Y$2:$Y$4</definedName>
    <definedName name="Lieu_Hab">Listes!$T$2:$T$3</definedName>
    <definedName name="MeF">'Formulaire AT'!#REF!</definedName>
    <definedName name="Mission">Listes!$N$2:$N$3</definedName>
    <definedName name="Orientation">Listes!$J$2:$J$3</definedName>
    <definedName name="Poles">Listes!$A$2:$A$5</definedName>
    <definedName name="Rapport">Listes!$X$2:$X$3</definedName>
    <definedName name="rechute">Listes!$L$2:$L$3</definedName>
    <definedName name="Sexe">Listes!$D$2:$D$3</definedName>
    <definedName name="Statut">Listes!$E$2:$E$4</definedName>
    <definedName name="Temoin">Listes!$W$2:$W$3</definedName>
    <definedName name="Temps_travail">Listes!$F$2:$F$4</definedName>
    <definedName name="Tiers">Listes!$V$2:$V$3</definedName>
    <definedName name="Trajet">Listes!$O$2:$O$3</definedName>
    <definedName name="Tranche_age">Listes!$C$2:$C$7</definedName>
    <definedName name="Travail_Isole">Listes!$S$2:$S$3</definedName>
    <definedName name="_xlnm.Print_Area" localSheetId="0">'Formulaire AT'!$A$1:$J$100</definedName>
  </definedNames>
  <calcPr calcId="152511"/>
</workbook>
</file>

<file path=xl/calcChain.xml><?xml version="1.0" encoding="utf-8"?>
<calcChain xmlns="http://schemas.openxmlformats.org/spreadsheetml/2006/main">
  <c r="C54" i="3" l="1"/>
  <c r="C57" i="3"/>
  <c r="C12" i="3"/>
  <c r="C64" i="3"/>
  <c r="C79" i="3"/>
  <c r="C80" i="3"/>
  <c r="C33" i="3"/>
  <c r="C83" i="3"/>
  <c r="C23" i="3"/>
  <c r="C66" i="3"/>
  <c r="C41" i="3"/>
  <c r="C116" i="3"/>
  <c r="C47" i="3"/>
  <c r="C100" i="3"/>
  <c r="C81" i="3"/>
  <c r="C75" i="3"/>
  <c r="C69" i="3"/>
  <c r="C86" i="3"/>
  <c r="C78" i="3"/>
  <c r="C58" i="3"/>
  <c r="C76" i="3"/>
  <c r="C61" i="3"/>
  <c r="C60" i="3"/>
  <c r="C63" i="3"/>
  <c r="C77" i="3"/>
  <c r="C49" i="3"/>
  <c r="C53" i="3"/>
  <c r="C16" i="3"/>
  <c r="C13" i="3"/>
  <c r="C88" i="3"/>
  <c r="C90" i="3"/>
  <c r="C103" i="3"/>
  <c r="C92" i="3"/>
  <c r="C50" i="3"/>
  <c r="C38" i="3"/>
  <c r="C132" i="3"/>
  <c r="C42" i="3"/>
  <c r="C117" i="3"/>
  <c r="C94" i="3"/>
  <c r="C24" i="3"/>
  <c r="C96" i="3"/>
  <c r="C44" i="3"/>
  <c r="C119" i="3"/>
  <c r="C98" i="3"/>
  <c r="C73" i="3"/>
  <c r="C82" i="3"/>
  <c r="C21" i="3"/>
  <c r="C84" i="3"/>
  <c r="C105" i="3"/>
  <c r="C43" i="3"/>
  <c r="C118" i="3"/>
  <c r="C87" i="3"/>
  <c r="C39" i="3"/>
  <c r="C51" i="3"/>
  <c r="C29" i="3"/>
  <c r="C30" i="3"/>
  <c r="C31" i="3"/>
  <c r="C32" i="3"/>
  <c r="C28" i="3"/>
  <c r="C25" i="3"/>
  <c r="C27" i="3"/>
  <c r="C20" i="3"/>
  <c r="C22" i="3"/>
  <c r="C102" i="3"/>
  <c r="C56" i="3"/>
  <c r="C106" i="3"/>
  <c r="C40" i="3"/>
  <c r="C52" i="3"/>
  <c r="C89" i="3"/>
  <c r="C91" i="3"/>
  <c r="C72" i="3"/>
  <c r="C9" i="3"/>
  <c r="C114" i="3"/>
  <c r="C65" i="3"/>
  <c r="C67" i="3"/>
  <c r="C110" i="3"/>
  <c r="C109" i="3"/>
  <c r="C46" i="3"/>
  <c r="C45" i="3"/>
  <c r="C93" i="3"/>
  <c r="C48" i="3"/>
  <c r="C55" i="3"/>
  <c r="C10" i="3"/>
  <c r="C6" i="3"/>
  <c r="C59" i="3"/>
  <c r="C35" i="3"/>
  <c r="C104" i="3"/>
  <c r="C115" i="3"/>
  <c r="C95" i="3"/>
  <c r="C97" i="3"/>
  <c r="C8" i="3"/>
  <c r="C34" i="3"/>
  <c r="C68" i="3"/>
  <c r="C11" i="3"/>
  <c r="C7" i="3"/>
  <c r="C131" i="3"/>
  <c r="C37" i="3"/>
  <c r="C74" i="3"/>
  <c r="C70" i="3"/>
  <c r="C107" i="3"/>
  <c r="C18" i="3"/>
  <c r="C15" i="3"/>
  <c r="C19" i="3"/>
  <c r="C124" i="3"/>
  <c r="C127" i="3"/>
  <c r="C125" i="3"/>
  <c r="C126" i="3"/>
  <c r="C130" i="3"/>
  <c r="C128" i="3"/>
  <c r="C129" i="3"/>
  <c r="C113" i="3"/>
  <c r="C120" i="3"/>
  <c r="C123" i="3"/>
  <c r="C121" i="3"/>
  <c r="C122" i="3"/>
  <c r="C17" i="3"/>
  <c r="C101" i="3"/>
  <c r="C99" i="3"/>
  <c r="C111" i="3"/>
  <c r="C85" i="3"/>
  <c r="C62" i="3"/>
  <c r="C112" i="3"/>
  <c r="C36" i="3"/>
  <c r="C71" i="3"/>
  <c r="C26" i="3"/>
  <c r="C14" i="3"/>
  <c r="C108" i="3"/>
  <c r="C5" i="3"/>
  <c r="N92" i="1"/>
  <c r="N88" i="1"/>
  <c r="N69" i="1"/>
  <c r="N2" i="1"/>
  <c r="L2" i="1"/>
  <c r="D14" i="1"/>
  <c r="D99" i="1"/>
  <c r="R92" i="1"/>
  <c r="L92" i="1"/>
  <c r="L93" i="1"/>
  <c r="N93" i="1"/>
  <c r="P92" i="1"/>
  <c r="P93" i="1"/>
  <c r="L79" i="1"/>
  <c r="N79" i="1"/>
  <c r="L80" i="1"/>
  <c r="O78" i="1" s="1"/>
  <c r="N80" i="1"/>
  <c r="L81" i="1"/>
  <c r="N81" i="1"/>
  <c r="L82" i="1"/>
  <c r="N82" i="1"/>
  <c r="L83" i="1"/>
  <c r="N83" i="1"/>
  <c r="L84" i="1"/>
  <c r="N84" i="1"/>
  <c r="L85" i="1"/>
  <c r="N85" i="1"/>
  <c r="L86" i="1"/>
  <c r="N86" i="1"/>
  <c r="L87" i="1"/>
  <c r="N87" i="1"/>
  <c r="L88" i="1"/>
  <c r="L89" i="1"/>
  <c r="N89" i="1"/>
  <c r="N78" i="1"/>
  <c r="L78" i="1"/>
  <c r="N61" i="1"/>
  <c r="N62" i="1"/>
  <c r="N63" i="1"/>
  <c r="N64" i="1"/>
  <c r="N65" i="1"/>
  <c r="N66" i="1"/>
  <c r="N67" i="1"/>
  <c r="N68" i="1"/>
  <c r="N60" i="1"/>
  <c r="L73" i="1"/>
  <c r="L71" i="1"/>
  <c r="L70" i="1"/>
  <c r="L72" i="1"/>
  <c r="L74" i="1"/>
  <c r="L61" i="1"/>
  <c r="L62" i="1"/>
  <c r="L63" i="1"/>
  <c r="L64" i="1"/>
  <c r="L65" i="1"/>
  <c r="L66" i="1"/>
  <c r="L67" i="1"/>
  <c r="L68" i="1"/>
  <c r="L69" i="1"/>
  <c r="L60" i="1"/>
  <c r="L95" i="1"/>
  <c r="N52" i="1"/>
  <c r="N51" i="1"/>
  <c r="L54" i="1"/>
  <c r="L52" i="1"/>
  <c r="L51" i="1"/>
  <c r="L27" i="1"/>
  <c r="L23" i="1"/>
  <c r="L10" i="1"/>
  <c r="L18" i="1"/>
  <c r="S92" i="1" l="1"/>
  <c r="O60" i="1"/>
</calcChain>
</file>

<file path=xl/comments1.xml><?xml version="1.0" encoding="utf-8"?>
<comments xmlns="http://schemas.openxmlformats.org/spreadsheetml/2006/main">
  <authors>
    <author>emerico</author>
  </authors>
  <commentList>
    <comment ref="H7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Ecrire 
--&gt; </t>
        </r>
        <r>
          <rPr>
            <b/>
            <sz val="8"/>
            <color indexed="81"/>
            <rFont val="Tahoma"/>
            <family val="2"/>
          </rPr>
          <t>13:30</t>
        </r>
        <r>
          <rPr>
            <sz val="8"/>
            <color indexed="81"/>
            <rFont val="Tahoma"/>
            <family val="2"/>
          </rPr>
          <t xml:space="preserve"> pour 13h30
Ou
--&gt;</t>
        </r>
        <r>
          <rPr>
            <b/>
            <sz val="8"/>
            <color indexed="81"/>
            <rFont val="Tahoma"/>
            <family val="2"/>
          </rPr>
          <t xml:space="preserve"> 8:15</t>
        </r>
        <r>
          <rPr>
            <sz val="8"/>
            <color indexed="81"/>
            <rFont val="Tahoma"/>
            <family val="2"/>
          </rPr>
          <t xml:space="preserve"> pour 8h15</t>
        </r>
      </text>
    </comment>
    <comment ref="C13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Format de date :
01/01/13</t>
        </r>
      </text>
    </comment>
    <comment ref="H13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Format de date :
01/01/13</t>
        </r>
      </text>
    </comment>
    <comment ref="A21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A25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A29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A32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C38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Format de date :
01/01/13</t>
        </r>
      </text>
    </comment>
    <comment ref="H38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Ecrire 
--&gt; </t>
        </r>
        <r>
          <rPr>
            <b/>
            <sz val="8"/>
            <color indexed="81"/>
            <rFont val="Tahoma"/>
            <family val="2"/>
          </rPr>
          <t>13:30</t>
        </r>
        <r>
          <rPr>
            <sz val="8"/>
            <color indexed="81"/>
            <rFont val="Tahoma"/>
            <family val="2"/>
          </rPr>
          <t xml:space="preserve"> pour 13h30
Ou
--&gt; </t>
        </r>
        <r>
          <rPr>
            <b/>
            <sz val="8"/>
            <color indexed="81"/>
            <rFont val="Tahoma"/>
            <family val="2"/>
          </rPr>
          <t>8:15</t>
        </r>
        <r>
          <rPr>
            <sz val="8"/>
            <color indexed="81"/>
            <rFont val="Tahoma"/>
            <family val="2"/>
          </rPr>
          <t xml:space="preserve"> pour 8h15</t>
        </r>
      </text>
    </comment>
    <comment ref="A42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A47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A49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B72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B74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Il est possible de passer à la ligne volontairement dans une cellule Excel. Il suffit de faire la combinaison de touches : 
ATL + Entrée</t>
        </r>
      </text>
    </comment>
    <comment ref="C98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Format de date :
01/01/13</t>
        </r>
      </text>
    </comment>
    <comment ref="H98" authorId="0" shapeId="0">
      <text>
        <r>
          <rPr>
            <b/>
            <sz val="8"/>
            <color indexed="81"/>
            <rFont val="Tahoma"/>
            <family val="2"/>
          </rPr>
          <t>emerico:</t>
        </r>
        <r>
          <rPr>
            <sz val="8"/>
            <color indexed="81"/>
            <rFont val="Tahoma"/>
            <family val="2"/>
          </rPr>
          <t xml:space="preserve">
Format de date :
01/01/13</t>
        </r>
      </text>
    </comment>
  </commentList>
</comments>
</file>

<file path=xl/sharedStrings.xml><?xml version="1.0" encoding="utf-8"?>
<sst xmlns="http://schemas.openxmlformats.org/spreadsheetml/2006/main" count="737" uniqueCount="438">
  <si>
    <t>Circonstances de l'accident de Trajet</t>
  </si>
  <si>
    <t>Si oui, préciser la nature de la mission :</t>
  </si>
  <si>
    <t>Si oui, pour quels motifs ?</t>
  </si>
  <si>
    <t>Analyse de l'accident</t>
  </si>
  <si>
    <t>Nature de la lésion :</t>
  </si>
  <si>
    <t>Amputation, écrasement</t>
  </si>
  <si>
    <t xml:space="preserve">Brûlure, gelure </t>
  </si>
  <si>
    <t xml:space="preserve">Contracture </t>
  </si>
  <si>
    <t xml:space="preserve">Contusion, hématome </t>
  </si>
  <si>
    <t>Coupure</t>
  </si>
  <si>
    <t xml:space="preserve">Déchirure musculaire </t>
  </si>
  <si>
    <t>Douleur</t>
  </si>
  <si>
    <t>Ecorchure</t>
  </si>
  <si>
    <t>Asphyxie</t>
  </si>
  <si>
    <t>Intoxication</t>
  </si>
  <si>
    <t>Malaise avec perte de connaissance</t>
  </si>
  <si>
    <t>Malaise sans perte de connaissance</t>
  </si>
  <si>
    <t>Entorse</t>
  </si>
  <si>
    <t>Fracture, fêlure</t>
  </si>
  <si>
    <t>Lombalgie</t>
  </si>
  <si>
    <t>Luxation</t>
  </si>
  <si>
    <t>Morsure</t>
  </si>
  <si>
    <t>Piqûre</t>
  </si>
  <si>
    <t>Plaie</t>
  </si>
  <si>
    <t>Traumatisme</t>
  </si>
  <si>
    <t>Traumatismes multiples</t>
  </si>
  <si>
    <t>Présence de corps étranger</t>
  </si>
  <si>
    <t>Siège de la lésion :</t>
  </si>
  <si>
    <t>Yeux</t>
  </si>
  <si>
    <t xml:space="preserve">Tête </t>
  </si>
  <si>
    <t>Tronc</t>
  </si>
  <si>
    <t>Membre supérieur</t>
  </si>
  <si>
    <t>Membre inférieur</t>
  </si>
  <si>
    <t>Main</t>
  </si>
  <si>
    <t>Date de l'accident :</t>
  </si>
  <si>
    <t>Heure de l'accident :</t>
  </si>
  <si>
    <t>Lieu de l'accident :</t>
  </si>
  <si>
    <t>Durée en nombre de jours :</t>
  </si>
  <si>
    <t>Date de début :</t>
  </si>
  <si>
    <t>Date de fin :</t>
  </si>
  <si>
    <t>* L'accident a-t-il engendré un arrêt de travail :</t>
  </si>
  <si>
    <t>* Circonstances détaillée de l'accident :</t>
  </si>
  <si>
    <t>* Circonstances exactes de l’accident (où était la victime, que faisait-elle, avec qui était elle, comment s’est déroulé l’accident, quels sont les véhicules concernés, les règles du code de la route ont-elles été respectées… ?). Joindre un rapport annexé et un schéma si nécessaire.</t>
  </si>
  <si>
    <t>* L’agent s’est-il arrêté sur le trajet :</t>
  </si>
  <si>
    <t>L'agent était il en mission :</t>
  </si>
  <si>
    <t>Circonstances détaillées de l'accident :</t>
  </si>
  <si>
    <t>* Si l’accident  a eu lieu sur le trajet domicile/travail, s’agit-il du parcours habituel de l’agent :</t>
  </si>
  <si>
    <t>* Indiquer les dates et préciser la durée :</t>
  </si>
  <si>
    <t>Circonstances de l’accident de service</t>
  </si>
  <si>
    <t>Activité habituelle :</t>
  </si>
  <si>
    <t>Activité urgente :</t>
  </si>
  <si>
    <t>Lieu de travail habituel :</t>
  </si>
  <si>
    <t>Moyens utilisés (outils, produits, équipements de sécurité…) :</t>
  </si>
  <si>
    <t>* Activité effectuée lors de l’accident :</t>
  </si>
  <si>
    <t>* L’agent a-t-il porté ou déplacé des charges lourdes ?</t>
  </si>
  <si>
    <t>Circonstances exactes de l'accident</t>
  </si>
  <si>
    <t>Indiquer le parcours suivi par l’agent et les motifs qui l’on conduit à détourner son parcours, le cas échéant (joindre un plan du trajet suivi et du lieu de l’accident) :</t>
  </si>
  <si>
    <t>AT_PrenomSA</t>
  </si>
  <si>
    <t>AT_AdresseAg</t>
  </si>
  <si>
    <t>AT_CNRACLAg</t>
  </si>
  <si>
    <t>AT_CodeAg</t>
  </si>
  <si>
    <t>AT_MailSA</t>
  </si>
  <si>
    <t>AT_NomAg</t>
  </si>
  <si>
    <t>AT_NomSA</t>
  </si>
  <si>
    <t>AT_PoleSA</t>
  </si>
  <si>
    <t>AT_PrenomAg</t>
  </si>
  <si>
    <t>AT_SSAg</t>
  </si>
  <si>
    <t>AT_VilleAg</t>
  </si>
  <si>
    <t>Chute de plain pied</t>
  </si>
  <si>
    <t>Chute par dénivellation</t>
  </si>
  <si>
    <t>Manutention manuelle</t>
  </si>
  <si>
    <t>Manutention mécanique</t>
  </si>
  <si>
    <t>Bruit</t>
  </si>
  <si>
    <t>Risque électrique</t>
  </si>
  <si>
    <t>Risque biologique (infectieux ou parasitaire)</t>
  </si>
  <si>
    <t>Chute d'objet</t>
  </si>
  <si>
    <t>Qualité de l'air (poussières, fumées, aérosol)</t>
  </si>
  <si>
    <t>Risque chimique</t>
  </si>
  <si>
    <t>Agression</t>
  </si>
  <si>
    <t>Contact avec des animaux</t>
  </si>
  <si>
    <t>Posture de travail</t>
  </si>
  <si>
    <t>Accident de la circulation</t>
  </si>
  <si>
    <t>Utilisation de Machines outils</t>
  </si>
  <si>
    <t>Travail répétitif</t>
  </si>
  <si>
    <t>Chaleur/froid</t>
  </si>
  <si>
    <t>Risque de brûlure</t>
  </si>
  <si>
    <t>Autres, précisez :</t>
  </si>
  <si>
    <t>Éléments matériels en cause (produits, machines,…) Précisez :</t>
  </si>
  <si>
    <t>Famille de risques en cause dans la survenue (ou la gravité) de l'accident :</t>
  </si>
  <si>
    <t>Aménagement de poste</t>
  </si>
  <si>
    <t xml:space="preserve">Pas d'aménagement </t>
  </si>
  <si>
    <t>Gaucher</t>
  </si>
  <si>
    <t>Droitier</t>
  </si>
  <si>
    <t>Type d'accident</t>
  </si>
  <si>
    <t>Accident de trajet</t>
  </si>
  <si>
    <t>Accident de service</t>
  </si>
  <si>
    <t>Orientation G/D</t>
  </si>
  <si>
    <t>Arrêt Oui/Non</t>
  </si>
  <si>
    <t>Arrêt</t>
  </si>
  <si>
    <t>Pas d'arrêt</t>
  </si>
  <si>
    <t>Pas de mission</t>
  </si>
  <si>
    <t>Agent en mission</t>
  </si>
  <si>
    <t>Mission</t>
  </si>
  <si>
    <t>Trajet Domicile Travail</t>
  </si>
  <si>
    <t>Trajet habituel</t>
  </si>
  <si>
    <t>Parcours détourné</t>
  </si>
  <si>
    <t>Trajet Arrêt OuiNon</t>
  </si>
  <si>
    <t>Activité habituelle</t>
  </si>
  <si>
    <t>Activité inhabituelle</t>
  </si>
  <si>
    <t>Activité Urgente</t>
  </si>
  <si>
    <t>Urgence</t>
  </si>
  <si>
    <t>Pas d'urgence</t>
  </si>
  <si>
    <t>L’agent travaillait completement isolé :</t>
  </si>
  <si>
    <t>Travail isolé</t>
  </si>
  <si>
    <t>Isolé</t>
  </si>
  <si>
    <t>Non isolé</t>
  </si>
  <si>
    <t>Lieu habituel</t>
  </si>
  <si>
    <t>Lieu de travail habituel</t>
  </si>
  <si>
    <t>Lieu de travail non habituel</t>
  </si>
  <si>
    <t>Port de charge lourde</t>
  </si>
  <si>
    <t>Charge lourde</t>
  </si>
  <si>
    <t>Pas de charge lourde</t>
  </si>
  <si>
    <t>Risques 1 par 1</t>
  </si>
  <si>
    <t>Risques concaténés :</t>
  </si>
  <si>
    <t>AT_ActHab</t>
  </si>
  <si>
    <t>AT_Activite</t>
  </si>
  <si>
    <t>AT_ActUrg</t>
  </si>
  <si>
    <t>AT_Amenagement</t>
  </si>
  <si>
    <t>AT_Anciennete</t>
  </si>
  <si>
    <t>AT_Arret1</t>
  </si>
  <si>
    <t>AT_ArretTrajet_OuiNon</t>
  </si>
  <si>
    <t>AT_Charge</t>
  </si>
  <si>
    <t>AT_CircAcc1</t>
  </si>
  <si>
    <t>AT_CircAcc2</t>
  </si>
  <si>
    <t>AT_DateAcc2</t>
  </si>
  <si>
    <t>AT_DateACcc1</t>
  </si>
  <si>
    <t>AT_DebArret1</t>
  </si>
  <si>
    <t>AT_Dir</t>
  </si>
  <si>
    <t>AT_DureeArret1</t>
  </si>
  <si>
    <t>AT_EmploiOcc</t>
  </si>
  <si>
    <t>AT_FinArret1</t>
  </si>
  <si>
    <t>AT_HeureAcc1</t>
  </si>
  <si>
    <t>AT_HeureAcc2</t>
  </si>
  <si>
    <t>AT_HorAcc1</t>
  </si>
  <si>
    <t>AT_HorACC2</t>
  </si>
  <si>
    <t>AT_Horaire</t>
  </si>
  <si>
    <t>AT_HorNorm</t>
  </si>
  <si>
    <t>AT_idVictSup</t>
  </si>
  <si>
    <t>AT_Isole</t>
  </si>
  <si>
    <t>AT_LieuAcc1</t>
  </si>
  <si>
    <t>AT_LieuAcc2</t>
  </si>
  <si>
    <t>AT_Mission</t>
  </si>
  <si>
    <t>AT_MissionOuiNon</t>
  </si>
  <si>
    <t>AT_MotifArretTrajet</t>
  </si>
  <si>
    <t>AT_Moyens</t>
  </si>
  <si>
    <t>AT_ObjetLourd</t>
  </si>
  <si>
    <t>AT_Orientation</t>
  </si>
  <si>
    <t>AT_PosteAm</t>
  </si>
  <si>
    <t>AT_Sexe</t>
  </si>
  <si>
    <t>AT_Statut</t>
  </si>
  <si>
    <t>AT_trancheAge</t>
  </si>
  <si>
    <t>AT_TypeAccident</t>
  </si>
  <si>
    <t>AT_VictSup</t>
  </si>
  <si>
    <t>Lésions 1 par 1</t>
  </si>
  <si>
    <t>Lésions concaténées :</t>
  </si>
  <si>
    <t>AT_Agression</t>
  </si>
  <si>
    <t>AT_Air</t>
  </si>
  <si>
    <t>AT_animaux</t>
  </si>
  <si>
    <t>AT_AutreRisque</t>
  </si>
  <si>
    <t>AT_Bio</t>
  </si>
  <si>
    <t>AT_Bruit</t>
  </si>
  <si>
    <t>AT_brulure</t>
  </si>
  <si>
    <t>AT_ChaudFroid</t>
  </si>
  <si>
    <t>AT_Chim</t>
  </si>
  <si>
    <t>AT_Chute1</t>
  </si>
  <si>
    <t>AT_Chute2</t>
  </si>
  <si>
    <t>AT_ChuteObj</t>
  </si>
  <si>
    <t>AT_Elec</t>
  </si>
  <si>
    <t>AT_ElMat</t>
  </si>
  <si>
    <t>AT_machines</t>
  </si>
  <si>
    <t>AT_Manut1</t>
  </si>
  <si>
    <t>AT_Manut2</t>
  </si>
  <si>
    <t>AT_Posture</t>
  </si>
  <si>
    <t>AT_repetitif</t>
  </si>
  <si>
    <t>AT_Routier</t>
  </si>
  <si>
    <t>AT_TtRisques</t>
  </si>
  <si>
    <t>AT_Vibration</t>
  </si>
  <si>
    <t>siege lésion 1 par 1</t>
  </si>
  <si>
    <t>sieges lésion concatenés</t>
  </si>
  <si>
    <t>Pied</t>
  </si>
  <si>
    <t>AT_Amp</t>
  </si>
  <si>
    <t>AT_Arret2</t>
  </si>
  <si>
    <t>AT_Asph</t>
  </si>
  <si>
    <t>AT_brulgel</t>
  </si>
  <si>
    <t>AT_contracture</t>
  </si>
  <si>
    <t>AT_contusion</t>
  </si>
  <si>
    <t>AT_corpsEtranger</t>
  </si>
  <si>
    <t>AT_coupure</t>
  </si>
  <si>
    <t>AT_DateConnaissance</t>
  </si>
  <si>
    <t>AT_DebArret2</t>
  </si>
  <si>
    <t>AT_dechirure</t>
  </si>
  <si>
    <t>AT_Douleur</t>
  </si>
  <si>
    <t>AT_DureeArret2</t>
  </si>
  <si>
    <t>AT_Ecorch</t>
  </si>
  <si>
    <t>AT_Entorse</t>
  </si>
  <si>
    <t>AT_FinArret2</t>
  </si>
  <si>
    <t>AT_fracture</t>
  </si>
  <si>
    <t>AT_ImpComREf</t>
  </si>
  <si>
    <t>AT_ImpVille</t>
  </si>
  <si>
    <t>AT_Intox</t>
  </si>
  <si>
    <t>AT_lombalgie</t>
  </si>
  <si>
    <t>AT_luxation</t>
  </si>
  <si>
    <t>AT_Main</t>
  </si>
  <si>
    <t>AT_MbInf</t>
  </si>
  <si>
    <t>AT_MbSup</t>
  </si>
  <si>
    <t>AT_morsure</t>
  </si>
  <si>
    <t>AT_perteConnais</t>
  </si>
  <si>
    <t>AT_pied</t>
  </si>
  <si>
    <t>AT_piqure</t>
  </si>
  <si>
    <t>AT_plaie</t>
  </si>
  <si>
    <t>AT_Rapport</t>
  </si>
  <si>
    <t>AT_SansperteConnais</t>
  </si>
  <si>
    <t>AT_Temoin</t>
  </si>
  <si>
    <t>AT_Temoin1Adresse</t>
  </si>
  <si>
    <t>AT_Temoin1Nom</t>
  </si>
  <si>
    <t>AT_Temoin1Prenom</t>
  </si>
  <si>
    <t>AT_Temoin2Adress</t>
  </si>
  <si>
    <t>AT_Temoin2Nom</t>
  </si>
  <si>
    <t>AT_Temoin2Prenom</t>
  </si>
  <si>
    <t>AT_Tete</t>
  </si>
  <si>
    <t>AT_Tiers</t>
  </si>
  <si>
    <t>AT_TiersAdresse</t>
  </si>
  <si>
    <t>AT_TiersNom</t>
  </si>
  <si>
    <t>AT_TiersPrenom</t>
  </si>
  <si>
    <t>AT_traumaMultiples</t>
  </si>
  <si>
    <t>AT_traumatisme</t>
  </si>
  <si>
    <t>AT_Tronc</t>
  </si>
  <si>
    <t>AT_TtLesions</t>
  </si>
  <si>
    <t>AT_TtSieges</t>
  </si>
  <si>
    <t>AT_Yeux</t>
  </si>
  <si>
    <t>Vibration (usage matériel vibrant)</t>
  </si>
  <si>
    <t>Rechute O/N</t>
  </si>
  <si>
    <t>Rechute</t>
  </si>
  <si>
    <t>agent chargé du suivi</t>
  </si>
  <si>
    <t xml:space="preserve">Nom </t>
  </si>
  <si>
    <t>Pôle</t>
  </si>
  <si>
    <t xml:space="preserve">Prénom </t>
  </si>
  <si>
    <t>Mail</t>
  </si>
  <si>
    <t>Agent accidenté</t>
  </si>
  <si>
    <t>adresse</t>
  </si>
  <si>
    <t>code postal</t>
  </si>
  <si>
    <t>Ville</t>
  </si>
  <si>
    <t>N° de sécurité sociale</t>
  </si>
  <si>
    <t>N° CNRACL</t>
  </si>
  <si>
    <t>age</t>
  </si>
  <si>
    <t>sexe</t>
  </si>
  <si>
    <t>statut</t>
  </si>
  <si>
    <t>emploi</t>
  </si>
  <si>
    <t>ancienneté</t>
  </si>
  <si>
    <t>direction</t>
  </si>
  <si>
    <t>a</t>
  </si>
  <si>
    <t>Réaction allergique</t>
  </si>
  <si>
    <t>Lésions/éruptions cutanées</t>
  </si>
  <si>
    <t>='Formulaire AT'!$L$96</t>
  </si>
  <si>
    <t>='Formulaire AT'!$A$92</t>
  </si>
  <si>
    <t>='Formulaire AT'!$L$97</t>
  </si>
  <si>
    <t>='Formulaire AT'!$C$11</t>
  </si>
  <si>
    <t>='Formulaire AT'!$N$106</t>
  </si>
  <si>
    <t>='Formulaire AT'!$L$114</t>
  </si>
  <si>
    <t>AT_Allergie</t>
  </si>
  <si>
    <t>='Formulaire AT'!$N$114</t>
  </si>
  <si>
    <t>='Formulaire AT'!$L$40</t>
  </si>
  <si>
    <t>='Formulaire AT'!$L$123</t>
  </si>
  <si>
    <t>='Formulaire AT'!$D$25</t>
  </si>
  <si>
    <t>='Formulaire AT'!$N$107</t>
  </si>
  <si>
    <t>='Formulaire AT'!$L$55</t>
  </si>
  <si>
    <t>='Formulaire AT'!$L$140</t>
  </si>
  <si>
    <t>='Formulaire AT'!$L$72</t>
  </si>
  <si>
    <t>='Formulaire AT'!$L$131</t>
  </si>
  <si>
    <t>='Formulaire AT'!$L$116</t>
  </si>
  <si>
    <t>='Formulaire AT'!$L$112</t>
  </si>
  <si>
    <t>='Formulaire AT'!$L$109</t>
  </si>
  <si>
    <t>='Formulaire AT'!$L$124</t>
  </si>
  <si>
    <t>='Formulaire AT'!$N$113</t>
  </si>
  <si>
    <t>='Formulaire AT'!$L$99</t>
  </si>
  <si>
    <t>='Formulaire AT'!$N$112</t>
  </si>
  <si>
    <t>='Formulaire AT'!$N$105</t>
  </si>
  <si>
    <t>='Formulaire AT'!$L$105</t>
  </si>
  <si>
    <t>='Formulaire AT'!$L$106</t>
  </si>
  <si>
    <t>='Formulaire AT'!$L$113</t>
  </si>
  <si>
    <t>='Formulaire AT'!$A$77</t>
  </si>
  <si>
    <t>='Formulaire AT'!$A$87</t>
  </si>
  <si>
    <t>='Formulaire AT'!$H$13</t>
  </si>
  <si>
    <t>='Formulaire AT'!$C$12</t>
  </si>
  <si>
    <t>='Formulaire AT'!$L$125</t>
  </si>
  <si>
    <t>='Formulaire AT'!$L$126</t>
  </si>
  <si>
    <t>='Formulaire AT'!$N$132</t>
  </si>
  <si>
    <t>='Formulaire AT'!$L$127</t>
  </si>
  <si>
    <t>='Formulaire AT'!$C$83</t>
  </si>
  <si>
    <t>='Formulaire AT'!$C$52</t>
  </si>
  <si>
    <t>='Formulaire AT'!$F$175</t>
  </si>
  <si>
    <t>='Formulaire AT'!$C$58</t>
  </si>
  <si>
    <t>='Formulaire AT'!$C$143</t>
  </si>
  <si>
    <t>='Formulaire AT'!$L$128</t>
  </si>
  <si>
    <t>='Formulaire AT'!$H$25</t>
  </si>
  <si>
    <t>='Formulaire AT'!$L$129</t>
  </si>
  <si>
    <t>='Formulaire AT'!$D$59</t>
  </si>
  <si>
    <t>='Formulaire AT'!$D$144</t>
  </si>
  <si>
    <t>='Formulaire AT'!$L$130</t>
  </si>
  <si>
    <t>='Formulaire AT'!$L$111</t>
  </si>
  <si>
    <t>='Formulaire AT'!$L$118</t>
  </si>
  <si>
    <t>='Formulaire AT'!$A$22</t>
  </si>
  <si>
    <t>='Formulaire AT'!$N$123</t>
  </si>
  <si>
    <t>AT_Eruption</t>
  </si>
  <si>
    <t>='Formulaire AT'!$M$133</t>
  </si>
  <si>
    <t>='Formulaire AT'!$H$58</t>
  </si>
  <si>
    <t>='Formulaire AT'!$H$143</t>
  </si>
  <si>
    <t>='Formulaire AT'!$N$124</t>
  </si>
  <si>
    <t>='Formulaire AT'!$H$52</t>
  </si>
  <si>
    <t>='Formulaire AT'!$H$83</t>
  </si>
  <si>
    <t>='Formulaire AT'!$E$32</t>
  </si>
  <si>
    <t>='Formulaire AT'!$G$32</t>
  </si>
  <si>
    <t>='Formulaire AT'!$L$34</t>
  </si>
  <si>
    <t>='Formulaire AT'!$A$37</t>
  </si>
  <si>
    <t>='Formulaire AT'!$A$30</t>
  </si>
  <si>
    <t>=Imputabilité!$L$26</t>
  </si>
  <si>
    <t>AT_ImpComREfComm</t>
  </si>
  <si>
    <t>=Imputabilité!$A$29</t>
  </si>
  <si>
    <t>=Imputabilité!$L$20</t>
  </si>
  <si>
    <t>AT_ImpVilleComm</t>
  </si>
  <si>
    <t>=Imputabilité!$A$23</t>
  </si>
  <si>
    <t>='Formulaire AT'!$L$132</t>
  </si>
  <si>
    <t>='Formulaire AT'!$N$96</t>
  </si>
  <si>
    <t>AT_Lésion</t>
  </si>
  <si>
    <t>='Formulaire AT'!$C$53</t>
  </si>
  <si>
    <t>='Formulaire AT'!$C$84</t>
  </si>
  <si>
    <t>='Formulaire AT'!$N$125</t>
  </si>
  <si>
    <t>='Formulaire AT'!$N$126</t>
  </si>
  <si>
    <t>='Formulaire AT'!$N$110</t>
  </si>
  <si>
    <t>='Formulaire AT'!$E$7</t>
  </si>
  <si>
    <t>='Formulaire AT'!$N$138</t>
  </si>
  <si>
    <t>='Formulaire AT'!$L$107</t>
  </si>
  <si>
    <t>='Formulaire AT'!$L$108</t>
  </si>
  <si>
    <t>='Formulaire AT'!$P$137</t>
  </si>
  <si>
    <t>='Formulaire AT'!$N$137</t>
  </si>
  <si>
    <t>='Formulaire AT'!$A$66</t>
  </si>
  <si>
    <t>='Formulaire AT'!$L$63</t>
  </si>
  <si>
    <t>='Formulaire AT'!$N$127</t>
  </si>
  <si>
    <t>='Formulaire AT'!$A$74</t>
  </si>
  <si>
    <t>='Formulaire AT'!$A$94</t>
  </si>
  <si>
    <t>='Formulaire AT'!$B$10</t>
  </si>
  <si>
    <t>='Formulaire AT'!$B$5</t>
  </si>
  <si>
    <t>='Formulaire AT'!$A$102</t>
  </si>
  <si>
    <t>='Formulaire AT'!$L$45</t>
  </si>
  <si>
    <t>='Formulaire AT'!$L$133</t>
  </si>
  <si>
    <t>='Formulaire AT'!$P$138</t>
  </si>
  <si>
    <t>='Formulaire AT'!$N$128</t>
  </si>
  <si>
    <t>='Formulaire AT'!$N$129</t>
  </si>
  <si>
    <t>='Formulaire AT'!$B$7</t>
  </si>
  <si>
    <t>='Formulaire AT'!$A$43</t>
  </si>
  <si>
    <t>='Formulaire AT'!$N$108</t>
  </si>
  <si>
    <t>='Formulaire AT'!$G$10</t>
  </si>
  <si>
    <t>='Formulaire AT'!$G$5</t>
  </si>
  <si>
    <t>='Formulaire AT'!$L$169</t>
  </si>
  <si>
    <t>AT_Rechute</t>
  </si>
  <si>
    <t>='Formulaire AT'!$N$47</t>
  </si>
  <si>
    <t>='Formulaire AT'!$N$111</t>
  </si>
  <si>
    <t>='Formulaire AT'!$N$109</t>
  </si>
  <si>
    <t>='Formulaire AT'!$L$134</t>
  </si>
  <si>
    <t>='Formulaire AT'!$L$17</t>
  </si>
  <si>
    <t>='Formulaire AT'!$C$13</t>
  </si>
  <si>
    <t>='Formulaire AT'!$L$19</t>
  </si>
  <si>
    <t>='Formulaire AT'!$L$157</t>
  </si>
  <si>
    <t>='Formulaire AT'!$B$160</t>
  </si>
  <si>
    <t>='Formulaire AT'!$B$159</t>
  </si>
  <si>
    <t>='Formulaire AT'!$G$159</t>
  </si>
  <si>
    <t>='Formulaire AT'!$B$165</t>
  </si>
  <si>
    <t>='Formulaire AT'!$B$164</t>
  </si>
  <si>
    <t>='Formulaire AT'!$G$164</t>
  </si>
  <si>
    <t>='Formulaire AT'!$L$138</t>
  </si>
  <si>
    <t>='Formulaire AT'!$L$149</t>
  </si>
  <si>
    <t>='Formulaire AT'!$B$154</t>
  </si>
  <si>
    <t>='Formulaire AT'!$B$153</t>
  </si>
  <si>
    <t>='Formulaire AT'!$G$153</t>
  </si>
  <si>
    <t>='Formulaire AT'!$L$15</t>
  </si>
  <si>
    <t>='Formulaire AT'!$N$131</t>
  </si>
  <si>
    <t>='Formulaire AT'!$N$130</t>
  </si>
  <si>
    <t>='Formulaire AT'!$R$137</t>
  </si>
  <si>
    <t>='Formulaire AT'!$O$123</t>
  </si>
  <si>
    <t>='Formulaire AT'!$O$105</t>
  </si>
  <si>
    <t>='Formulaire AT'!$S$137</t>
  </si>
  <si>
    <t>='Formulaire AT'!$L$47</t>
  </si>
  <si>
    <t>='Formulaire AT'!$L$110</t>
  </si>
  <si>
    <t>='Formulaire AT'!$L$27</t>
  </si>
  <si>
    <t>='Formulaire AT'!$G$12</t>
  </si>
  <si>
    <t>='Formulaire AT'!$L$137</t>
  </si>
  <si>
    <t>106</t>
  </si>
  <si>
    <t>114</t>
  </si>
  <si>
    <t>123</t>
  </si>
  <si>
    <t>107</t>
  </si>
  <si>
    <t>140</t>
  </si>
  <si>
    <t>131</t>
  </si>
  <si>
    <t>116</t>
  </si>
  <si>
    <t>112</t>
  </si>
  <si>
    <t>109</t>
  </si>
  <si>
    <t>124</t>
  </si>
  <si>
    <t>113</t>
  </si>
  <si>
    <t>105</t>
  </si>
  <si>
    <t>125</t>
  </si>
  <si>
    <t>126</t>
  </si>
  <si>
    <t>132</t>
  </si>
  <si>
    <t>127</t>
  </si>
  <si>
    <t>175</t>
  </si>
  <si>
    <t>143</t>
  </si>
  <si>
    <t>128</t>
  </si>
  <si>
    <t>129</t>
  </si>
  <si>
    <t>144</t>
  </si>
  <si>
    <t>130</t>
  </si>
  <si>
    <t>111</t>
  </si>
  <si>
    <t>118</t>
  </si>
  <si>
    <t>133</t>
  </si>
  <si>
    <t>110</t>
  </si>
  <si>
    <t>138</t>
  </si>
  <si>
    <t>108</t>
  </si>
  <si>
    <t>137</t>
  </si>
  <si>
    <t>102</t>
  </si>
  <si>
    <t>169</t>
  </si>
  <si>
    <t>134</t>
  </si>
  <si>
    <t>157</t>
  </si>
  <si>
    <t>160</t>
  </si>
  <si>
    <t>159</t>
  </si>
  <si>
    <t>165</t>
  </si>
  <si>
    <t>164</t>
  </si>
  <si>
    <t>149</t>
  </si>
  <si>
    <t>154</t>
  </si>
  <si>
    <t>153</t>
  </si>
  <si>
    <r>
      <t xml:space="preserve">Si oui, indiquer précisément la nature de l’objet et </t>
    </r>
    <r>
      <rPr>
        <b/>
        <sz val="11"/>
        <rFont val="Calibri"/>
        <family val="2"/>
      </rPr>
      <t>son poids exact</t>
    </r>
    <r>
      <rPr>
        <sz val="11"/>
        <rFont val="Calibri"/>
        <family val="2"/>
      </rPr>
      <t> :</t>
    </r>
  </si>
  <si>
    <t xml:space="preserve"> 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</si>
</sst>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dddd\ dd\ mmmm\ yyyy"/>
    <numFmt numFmtId="169" formatCode="h:mm;@"/>
    <numFmt numFmtId="170" formatCode="0;[Red]0"/>
  </numFmts>
  <fonts count="20" x14ac:knownFonts="1">
    <font>
      <sz val="10"/>
      <name val="Arial"/>
    </font>
    <font>
      <sz val="8"/>
      <name val="Arial"/>
      <family val="2"/>
    </font>
    <font>
      <sz val="8"/>
      <name val="Tahoma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Tahoma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NumberFormat="1"/>
    <xf numFmtId="2" fontId="0" fillId="0" borderId="0" xfId="0" applyNumberFormat="1"/>
    <xf numFmtId="0" fontId="3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vertical="top"/>
    </xf>
    <xf numFmtId="0" fontId="3" fillId="2" borderId="0" xfId="0" applyFont="1" applyFill="1" applyAlignment="1" applyProtection="1">
      <protection locked="0"/>
    </xf>
    <xf numFmtId="0" fontId="3" fillId="2" borderId="0" xfId="0" applyFont="1" applyFill="1" applyProtection="1">
      <protection locked="0"/>
    </xf>
    <xf numFmtId="0" fontId="4" fillId="2" borderId="0" xfId="0" applyFont="1" applyFill="1" applyAlignment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Alignment="1" applyProtection="1">
      <alignment vertical="top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3" fillId="2" borderId="0" xfId="0" applyFont="1" applyFill="1" applyAlignment="1" applyProtection="1">
      <alignment wrapText="1"/>
      <protection locked="0"/>
    </xf>
    <xf numFmtId="0" fontId="3" fillId="2" borderId="0" xfId="0" applyFont="1" applyFill="1" applyAlignment="1" applyProtection="1">
      <alignment horizont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protection locked="0"/>
    </xf>
    <xf numFmtId="0" fontId="3" fillId="0" borderId="0" xfId="0" applyFont="1" applyFill="1" applyProtection="1">
      <protection locked="0"/>
    </xf>
    <xf numFmtId="0" fontId="3" fillId="2" borderId="0" xfId="0" applyFont="1" applyFill="1" applyProtection="1"/>
    <xf numFmtId="0" fontId="3" fillId="0" borderId="0" xfId="0" applyFont="1" applyFill="1" applyProtection="1"/>
    <xf numFmtId="0" fontId="4" fillId="2" borderId="0" xfId="0" applyFont="1" applyFill="1" applyProtection="1"/>
    <xf numFmtId="0" fontId="4" fillId="0" borderId="0" xfId="0" applyFont="1" applyFill="1" applyProtection="1"/>
    <xf numFmtId="0" fontId="4" fillId="2" borderId="0" xfId="0" applyFont="1" applyFill="1" applyAlignment="1" applyProtection="1">
      <alignment vertical="top"/>
    </xf>
    <xf numFmtId="0" fontId="4" fillId="0" borderId="0" xfId="0" applyFont="1" applyFill="1" applyAlignment="1" applyProtection="1">
      <alignment vertical="top"/>
    </xf>
    <xf numFmtId="0" fontId="6" fillId="2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3" fillId="0" borderId="0" xfId="0" applyNumberFormat="1" applyFont="1"/>
    <xf numFmtId="0" fontId="14" fillId="0" borderId="0" xfId="0" applyFont="1"/>
    <xf numFmtId="0" fontId="15" fillId="0" borderId="0" xfId="0" applyFont="1"/>
    <xf numFmtId="0" fontId="15" fillId="0" borderId="0" xfId="0" applyFont="1" applyFill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/>
    <xf numFmtId="0" fontId="15" fillId="0" borderId="0" xfId="0" applyFont="1" applyAlignment="1">
      <alignment vertical="top"/>
    </xf>
    <xf numFmtId="167" fontId="15" fillId="0" borderId="0" xfId="0" applyNumberFormat="1" applyFont="1" applyAlignment="1">
      <alignment horizontal="left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center"/>
    </xf>
    <xf numFmtId="0" fontId="14" fillId="0" borderId="0" xfId="0" applyFont="1" applyAlignment="1">
      <alignment horizontal="left" vertical="top" wrapText="1"/>
    </xf>
    <xf numFmtId="0" fontId="16" fillId="0" borderId="0" xfId="0" applyFont="1"/>
    <xf numFmtId="0" fontId="17" fillId="0" borderId="0" xfId="0" applyFont="1"/>
    <xf numFmtId="0" fontId="15" fillId="0" borderId="0" xfId="0" applyFont="1" applyAlignment="1">
      <alignment horizontal="left" vertical="center"/>
    </xf>
    <xf numFmtId="0" fontId="15" fillId="0" borderId="0" xfId="0" applyFont="1" applyAlignment="1"/>
    <xf numFmtId="0" fontId="15" fillId="0" borderId="0" xfId="0" applyFont="1" applyAlignment="1">
      <alignment vertical="top" wrapText="1"/>
    </xf>
    <xf numFmtId="0" fontId="16" fillId="0" borderId="0" xfId="0" applyFont="1" applyAlignment="1" applyProtection="1">
      <alignment wrapText="1"/>
      <protection locked="0"/>
    </xf>
    <xf numFmtId="167" fontId="16" fillId="0" borderId="0" xfId="0" applyNumberFormat="1" applyFont="1" applyAlignment="1" applyProtection="1">
      <alignment horizontal="left" wrapText="1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19" fillId="0" borderId="0" xfId="0" applyFont="1" applyFill="1" applyAlignment="1">
      <alignment horizontal="center" vertical="center"/>
    </xf>
    <xf numFmtId="170" fontId="16" fillId="0" borderId="0" xfId="0" applyNumberFormat="1" applyFont="1" applyAlignment="1" applyProtection="1">
      <alignment horizontal="center" wrapText="1"/>
    </xf>
    <xf numFmtId="0" fontId="16" fillId="0" borderId="0" xfId="0" applyFont="1" applyAlignment="1" applyProtection="1">
      <alignment horizontal="left" vertical="top" wrapText="1"/>
      <protection locked="0"/>
    </xf>
    <xf numFmtId="167" fontId="16" fillId="0" borderId="0" xfId="0" applyNumberFormat="1" applyFont="1" applyAlignment="1" applyProtection="1">
      <alignment horizontal="left" vertical="top" wrapText="1"/>
      <protection locked="0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wrapText="1"/>
    </xf>
    <xf numFmtId="0" fontId="15" fillId="0" borderId="0" xfId="0" applyFont="1"/>
    <xf numFmtId="169" fontId="16" fillId="0" borderId="0" xfId="0" applyNumberFormat="1" applyFont="1" applyAlignment="1" applyProtection="1">
      <alignment horizontal="left" wrapText="1"/>
      <protection locked="0"/>
    </xf>
    <xf numFmtId="167" fontId="15" fillId="0" borderId="0" xfId="0" applyNumberFormat="1" applyFont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167" fontId="16" fillId="0" borderId="0" xfId="0" applyNumberFormat="1" applyFont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horizontal="center" vertical="center"/>
    </xf>
    <xf numFmtId="0" fontId="15" fillId="0" borderId="0" xfId="0" applyFont="1" applyAlignment="1">
      <alignment horizontal="right"/>
    </xf>
    <xf numFmtId="0" fontId="0" fillId="0" borderId="0" xfId="0"/>
  </cellXfs>
  <cellStyles count="1">
    <cellStyle name="Normal" xfId="0" builtinId="0"/>
  </cellStyles>
  <dxfs count="31"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>
          <bgColor indexed="31"/>
        </patternFill>
      </fill>
      <border>
        <bottom style="hair">
          <color indexed="64"/>
        </bottom>
      </border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CheckBox" fmlaLink="$K$78" lockText="1" noThreeD="1"/>
</file>

<file path=xl/ctrlProps/ctrlProp7.xml><?xml version="1.0" encoding="utf-8"?>
<formControlPr xmlns="http://schemas.microsoft.com/office/spreadsheetml/2009/9/main" objectType="CheckBox" fmlaLink="$K$79" lockText="1" noThreeD="1"/>
</file>

<file path=xl/ctrlProps/ctrlProp8.xml><?xml version="1.0" encoding="utf-8"?>
<formControlPr xmlns="http://schemas.microsoft.com/office/spreadsheetml/2009/9/main" objectType="CheckBox" fmlaLink="$K$80" lockText="1" noThreeD="1"/>
</file>

<file path=xl/ctrlProps/ctrlProp9.xml><?xml version="1.0" encoding="utf-8"?>
<formControlPr xmlns="http://schemas.microsoft.com/office/spreadsheetml/2009/9/main" objectType="CheckBox" fmlaLink="$K$81" lockText="1" noThreeD="1"/>
</file>

<file path=xl/ctrlProps/ctrlProp10.xml><?xml version="1.0" encoding="utf-8"?>
<formControlPr xmlns="http://schemas.microsoft.com/office/spreadsheetml/2009/9/main" objectType="CheckBox" fmlaLink="$K$82" lockText="1" noThreeD="1"/>
</file>

<file path=xl/ctrlProps/ctrlProp11.xml><?xml version="1.0" encoding="utf-8"?>
<formControlPr xmlns="http://schemas.microsoft.com/office/spreadsheetml/2009/9/main" objectType="CheckBox" fmlaLink="$K$83" lockText="1" noThreeD="1"/>
</file>

<file path=xl/ctrlProps/ctrlProp12.xml><?xml version="1.0" encoding="utf-8"?>
<formControlPr xmlns="http://schemas.microsoft.com/office/spreadsheetml/2009/9/main" objectType="CheckBox" fmlaLink="$K$84" lockText="1" noThreeD="1"/>
</file>

<file path=xl/ctrlProps/ctrlProp13.xml><?xml version="1.0" encoding="utf-8"?>
<formControlPr xmlns="http://schemas.microsoft.com/office/spreadsheetml/2009/9/main" objectType="CheckBox" fmlaLink="$K$85" lockText="1" noThreeD="1"/>
</file>

<file path=xl/ctrlProps/ctrlProp14.xml><?xml version="1.0" encoding="utf-8"?>
<formControlPr xmlns="http://schemas.microsoft.com/office/spreadsheetml/2009/9/main" objectType="CheckBox" fmlaLink="$K$86" lockText="1" noThreeD="1"/>
</file>

<file path=xl/ctrlProps/ctrlProp15.xml><?xml version="1.0" encoding="utf-8"?>
<formControlPr xmlns="http://schemas.microsoft.com/office/spreadsheetml/2009/9/main" objectType="CheckBox" fmlaLink="$K$87" lockText="1" noThreeD="1"/>
</file>

<file path=xl/ctrlProps/ctrlProp16.xml><?xml version="1.0" encoding="utf-8"?>
<formControlPr xmlns="http://schemas.microsoft.com/office/spreadsheetml/2009/9/main" objectType="CheckBox" fmlaLink="$K$92" lockText="1" noThreeD="1"/>
</file>

<file path=xl/ctrlProps/ctrlProp17.xml><?xml version="1.0" encoding="utf-8"?>
<formControlPr xmlns="http://schemas.microsoft.com/office/spreadsheetml/2009/9/main" objectType="CheckBox" fmlaLink="$K$93" lockText="1" noThreeD="1"/>
</file>

<file path=xl/ctrlProps/ctrlProp18.xml><?xml version="1.0" encoding="utf-8"?>
<formControlPr xmlns="http://schemas.microsoft.com/office/spreadsheetml/2009/9/main" objectType="CheckBox" fmlaLink="$M$78" lockText="1" noThreeD="1"/>
</file>

<file path=xl/ctrlProps/ctrlProp19.xml><?xml version="1.0" encoding="utf-8"?>
<formControlPr xmlns="http://schemas.microsoft.com/office/spreadsheetml/2009/9/main" objectType="CheckBox" fmlaLink="$M$79" lockText="1" noThreeD="1"/>
</file>

<file path=xl/ctrlProps/ctrlProp20.xml><?xml version="1.0" encoding="utf-8"?>
<formControlPr xmlns="http://schemas.microsoft.com/office/spreadsheetml/2009/9/main" objectType="CheckBox" fmlaLink="$M$80" lockText="1" noThreeD="1"/>
</file>

<file path=xl/ctrlProps/ctrlProp21.xml><?xml version="1.0" encoding="utf-8"?>
<formControlPr xmlns="http://schemas.microsoft.com/office/spreadsheetml/2009/9/main" objectType="CheckBox" fmlaLink="$M$81" lockText="1" noThreeD="1"/>
</file>

<file path=xl/ctrlProps/ctrlProp22.xml><?xml version="1.0" encoding="utf-8"?>
<formControlPr xmlns="http://schemas.microsoft.com/office/spreadsheetml/2009/9/main" objectType="CheckBox" fmlaLink="$M$82" lockText="1" noThreeD="1"/>
</file>

<file path=xl/ctrlProps/ctrlProp23.xml><?xml version="1.0" encoding="utf-8"?>
<formControlPr xmlns="http://schemas.microsoft.com/office/spreadsheetml/2009/9/main" objectType="CheckBox" fmlaLink="$M$83" lockText="1" noThreeD="1"/>
</file>

<file path=xl/ctrlProps/ctrlProp24.xml><?xml version="1.0" encoding="utf-8"?>
<formControlPr xmlns="http://schemas.microsoft.com/office/spreadsheetml/2009/9/main" objectType="CheckBox" fmlaLink="$M$84" lockText="1" noThreeD="1"/>
</file>

<file path=xl/ctrlProps/ctrlProp25.xml><?xml version="1.0" encoding="utf-8"?>
<formControlPr xmlns="http://schemas.microsoft.com/office/spreadsheetml/2009/9/main" objectType="CheckBox" fmlaLink="$M$85" lockText="1" noThreeD="1"/>
</file>

<file path=xl/ctrlProps/ctrlProp26.xml><?xml version="1.0" encoding="utf-8"?>
<formControlPr xmlns="http://schemas.microsoft.com/office/spreadsheetml/2009/9/main" objectType="CheckBox" fmlaLink="$M$86" lockText="1" noThreeD="1"/>
</file>

<file path=xl/ctrlProps/ctrlProp27.xml><?xml version="1.0" encoding="utf-8"?>
<formControlPr xmlns="http://schemas.microsoft.com/office/spreadsheetml/2009/9/main" objectType="CheckBox" fmlaLink="$M$87" lockText="1" noThreeD="1"/>
</file>

<file path=xl/ctrlProps/ctrlProp28.xml><?xml version="1.0" encoding="utf-8"?>
<formControlPr xmlns="http://schemas.microsoft.com/office/spreadsheetml/2009/9/main" objectType="CheckBox" fmlaLink="$K$88" lockText="1" noThreeD="1"/>
</file>

<file path=xl/ctrlProps/ctrlProp29.xml><?xml version="1.0" encoding="utf-8"?>
<formControlPr xmlns="http://schemas.microsoft.com/office/spreadsheetml/2009/9/main" objectType="CheckBox" fmlaLink="$K$89" lockText="1" noThreeD="1"/>
</file>

<file path=xl/ctrlProps/ctrlProp30.xml><?xml version="1.0" encoding="utf-8"?>
<formControlPr xmlns="http://schemas.microsoft.com/office/spreadsheetml/2009/9/main" objectType="CheckBox" fmlaLink="$M$92" lockText="1" noThreeD="1"/>
</file>

<file path=xl/ctrlProps/ctrlProp31.xml><?xml version="1.0" encoding="utf-8"?>
<formControlPr xmlns="http://schemas.microsoft.com/office/spreadsheetml/2009/9/main" objectType="CheckBox" fmlaLink="$M$93" lockText="1" noThreeD="1"/>
</file>

<file path=xl/ctrlProps/ctrlProp32.xml><?xml version="1.0" encoding="utf-8"?>
<formControlPr xmlns="http://schemas.microsoft.com/office/spreadsheetml/2009/9/main" objectType="CheckBox" fmlaLink="$O$92" lockText="1" noThreeD="1"/>
</file>

<file path=xl/ctrlProps/ctrlProp33.xml><?xml version="1.0" encoding="utf-8"?>
<formControlPr xmlns="http://schemas.microsoft.com/office/spreadsheetml/2009/9/main" objectType="CheckBox" fmlaLink="$O$93" lockText="1" noThreeD="1"/>
</file>

<file path=xl/ctrlProps/ctrlProp34.xml><?xml version="1.0" encoding="utf-8"?>
<formControlPr xmlns="http://schemas.microsoft.com/office/spreadsheetml/2009/9/main" objectType="CheckBox" fmlaLink="$Q$92" lockText="1" noThreeD="1"/>
</file>

<file path=xl/ctrlProps/ctrlProp35.xml><?xml version="1.0" encoding="utf-8"?>
<formControlPr xmlns="http://schemas.microsoft.com/office/spreadsheetml/2009/9/main" objectType="CheckBox" fmlaLink="$K$60" lockText="1" noThreeD="1"/>
</file>

<file path=xl/ctrlProps/ctrlProp36.xml><?xml version="1.0" encoding="utf-8"?>
<formControlPr xmlns="http://schemas.microsoft.com/office/spreadsheetml/2009/9/main" objectType="CheckBox" fmlaLink="$K$61" lockText="1" noThreeD="1"/>
</file>

<file path=xl/ctrlProps/ctrlProp37.xml><?xml version="1.0" encoding="utf-8"?>
<formControlPr xmlns="http://schemas.microsoft.com/office/spreadsheetml/2009/9/main" objectType="CheckBox" fmlaLink="$K$62" lockText="1" noThreeD="1"/>
</file>

<file path=xl/ctrlProps/ctrlProp38.xml><?xml version="1.0" encoding="utf-8"?>
<formControlPr xmlns="http://schemas.microsoft.com/office/spreadsheetml/2009/9/main" objectType="CheckBox" fmlaLink="$K$63" lockText="1" noThreeD="1"/>
</file>

<file path=xl/ctrlProps/ctrlProp39.xml><?xml version="1.0" encoding="utf-8"?>
<formControlPr xmlns="http://schemas.microsoft.com/office/spreadsheetml/2009/9/main" objectType="CheckBox" fmlaLink="$K$64" lockText="1" noThreeD="1"/>
</file>

<file path=xl/ctrlProps/ctrlProp40.xml><?xml version="1.0" encoding="utf-8"?>
<formControlPr xmlns="http://schemas.microsoft.com/office/spreadsheetml/2009/9/main" objectType="CheckBox" fmlaLink="$K$65" lockText="1" noThreeD="1"/>
</file>

<file path=xl/ctrlProps/ctrlProp41.xml><?xml version="1.0" encoding="utf-8"?>
<formControlPr xmlns="http://schemas.microsoft.com/office/spreadsheetml/2009/9/main" objectType="CheckBox" fmlaLink="$K$66" lockText="1" noThreeD="1"/>
</file>

<file path=xl/ctrlProps/ctrlProp42.xml><?xml version="1.0" encoding="utf-8"?>
<formControlPr xmlns="http://schemas.microsoft.com/office/spreadsheetml/2009/9/main" objectType="CheckBox" fmlaLink="$M$60" lockText="1" noThreeD="1"/>
</file>

<file path=xl/ctrlProps/ctrlProp43.xml><?xml version="1.0" encoding="utf-8"?>
<formControlPr xmlns="http://schemas.microsoft.com/office/spreadsheetml/2009/9/main" objectType="CheckBox" fmlaLink="$M$61" lockText="1" noThreeD="1"/>
</file>

<file path=xl/ctrlProps/ctrlProp44.xml><?xml version="1.0" encoding="utf-8"?>
<formControlPr xmlns="http://schemas.microsoft.com/office/spreadsheetml/2009/9/main" objectType="CheckBox" fmlaLink="$M$62" lockText="1" noThreeD="1"/>
</file>

<file path=xl/ctrlProps/ctrlProp45.xml><?xml version="1.0" encoding="utf-8"?>
<formControlPr xmlns="http://schemas.microsoft.com/office/spreadsheetml/2009/9/main" objectType="CheckBox" fmlaLink="$M$63" lockText="1" noThreeD="1"/>
</file>

<file path=xl/ctrlProps/ctrlProp46.xml><?xml version="1.0" encoding="utf-8"?>
<formControlPr xmlns="http://schemas.microsoft.com/office/spreadsheetml/2009/9/main" objectType="CheckBox" fmlaLink="$M$64" lockText="1" noThreeD="1"/>
</file>

<file path=xl/ctrlProps/ctrlProp47.xml><?xml version="1.0" encoding="utf-8"?>
<formControlPr xmlns="http://schemas.microsoft.com/office/spreadsheetml/2009/9/main" objectType="CheckBox" fmlaLink="$M$65" lockText="1" noThreeD="1"/>
</file>

<file path=xl/ctrlProps/ctrlProp48.xml><?xml version="1.0" encoding="utf-8"?>
<formControlPr xmlns="http://schemas.microsoft.com/office/spreadsheetml/2009/9/main" objectType="CheckBox" fmlaLink="$M$66" lockText="1" noThreeD="1"/>
</file>

<file path=xl/ctrlProps/ctrlProp49.xml><?xml version="1.0" encoding="utf-8"?>
<formControlPr xmlns="http://schemas.microsoft.com/office/spreadsheetml/2009/9/main" objectType="CheckBox" fmlaLink="$K$67" lockText="1" noThreeD="1"/>
</file>

<file path=xl/ctrlProps/ctrlProp50.xml><?xml version="1.0" encoding="utf-8"?>
<formControlPr xmlns="http://schemas.microsoft.com/office/spreadsheetml/2009/9/main" objectType="CheckBox" fmlaLink="$K$68" lockText="1" noThreeD="1"/>
</file>

<file path=xl/ctrlProps/ctrlProp51.xml><?xml version="1.0" encoding="utf-8"?>
<formControlPr xmlns="http://schemas.microsoft.com/office/spreadsheetml/2009/9/main" objectType="CheckBox" fmlaLink="$M$67" lockText="1" noThreeD="1"/>
</file>

<file path=xl/ctrlProps/ctrlProp52.xml><?xml version="1.0" encoding="utf-8"?>
<formControlPr xmlns="http://schemas.microsoft.com/office/spreadsheetml/2009/9/main" objectType="CheckBox" fmlaLink="$M$68" lockText="1" noThreeD="1"/>
</file>

<file path=xl/ctrlProps/ctrlProp53.xml><?xml version="1.0" encoding="utf-8"?>
<formControlPr xmlns="http://schemas.microsoft.com/office/spreadsheetml/2009/9/main" objectType="CheckBox" fmlaLink="$K$69" lockText="1" noThreeD="1"/>
</file>

<file path=xl/ctrlProps/ctrlProp54.xml><?xml version="1.0" encoding="utf-8"?>
<formControlPr xmlns="http://schemas.microsoft.com/office/spreadsheetml/2009/9/main" objectType="CheckBox" fmlaLink="$K$71" lockText="1" noThreeD="1"/>
</file>

<file path=xl/ctrlProps/ctrlProp55.xml><?xml version="1.0" encoding="utf-8"?>
<formControlPr xmlns="http://schemas.microsoft.com/office/spreadsheetml/2009/9/main" objectType="CheckBox" fmlaLink="$K$73" lockText="1" noThreeD="1"/>
</file>

<file path=xl/ctrlProps/ctrlProp56.xml><?xml version="1.0" encoding="utf-8"?>
<formControlPr xmlns="http://schemas.microsoft.com/office/spreadsheetml/2009/9/main" objectType="GBox" noThreeD="1"/>
</file>

<file path=xl/ctrlProps/ctrlProp57.xml><?xml version="1.0" encoding="utf-8"?>
<formControlPr xmlns="http://schemas.microsoft.com/office/spreadsheetml/2009/9/main" objectType="Radio" firstButton="1" fmlaLink="$K$2" lockText="1" noThreeD="1"/>
</file>

<file path=xl/ctrlProps/ctrlProp58.xml><?xml version="1.0" encoding="utf-8"?>
<formControlPr xmlns="http://schemas.microsoft.com/office/spreadsheetml/2009/9/main" objectType="Radio" checked="Checked" lockText="1" noThreeD="1"/>
</file>

<file path=xl/ctrlProps/ctrlProp59.xml><?xml version="1.0" encoding="utf-8"?>
<formControlPr xmlns="http://schemas.microsoft.com/office/spreadsheetml/2009/9/main" objectType="Radio" checked="Checked" firstButton="1" fmlaLink="$K$10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checked="Checked" firstButton="1" fmlaLink="$K$18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firstButton="1" fmlaLink="$K$23" lockText="1" noThreeD="1"/>
</file>

<file path=xl/ctrlProps/ctrlProp64.xml><?xml version="1.0" encoding="utf-8"?>
<formControlPr xmlns="http://schemas.microsoft.com/office/spreadsheetml/2009/9/main" objectType="Radio" checked="Checked" lockText="1" noThreeD="1"/>
</file>

<file path=xl/ctrlProps/ctrlProp65.xml><?xml version="1.0" encoding="utf-8"?>
<formControlPr xmlns="http://schemas.microsoft.com/office/spreadsheetml/2009/9/main" objectType="Radio" checked="Checked" firstButton="1" fmlaLink="$K$27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GBox" noThreeD="1"/>
</file>

<file path=xl/ctrlProps/ctrlProp68.xml><?xml version="1.0" encoding="utf-8"?>
<formControlPr xmlns="http://schemas.microsoft.com/office/spreadsheetml/2009/9/main" objectType="GBox" noThreeD="1"/>
</file>

<file path=xl/ctrlProps/ctrlProp69.xml><?xml version="1.0" encoding="utf-8"?>
<formControlPr xmlns="http://schemas.microsoft.com/office/spreadsheetml/2009/9/main" objectType="GBox" noThreeD="1"/>
</file>

<file path=xl/ctrlProps/ctrlProp70.xml><?xml version="1.0" encoding="utf-8"?>
<formControlPr xmlns="http://schemas.microsoft.com/office/spreadsheetml/2009/9/main" objectType="Radio" checked="Checked" firstButton="1" fmlaLink="$K$51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firstButton="1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firstButton="1" fmlaLink="$M$51" lockText="1" noThreeD="1"/>
</file>

<file path=xl/ctrlProps/ctrlProp75.xml><?xml version="1.0" encoding="utf-8"?>
<formControlPr xmlns="http://schemas.microsoft.com/office/spreadsheetml/2009/9/main" objectType="Radio" checked="Checked" lockText="1" noThreeD="1"/>
</file>

<file path=xl/ctrlProps/ctrlProp76.xml><?xml version="1.0" encoding="utf-8"?>
<formControlPr xmlns="http://schemas.microsoft.com/office/spreadsheetml/2009/9/main" objectType="Radio" checked="Checked" firstButton="1" fmlaLink="$M$52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GBox" noThreeD="1"/>
</file>

<file path=xl/ctrlProps/ctrlProp79.xml><?xml version="1.0" encoding="utf-8"?>
<formControlPr xmlns="http://schemas.microsoft.com/office/spreadsheetml/2009/9/main" objectType="Radio" checked="Checked" firstButton="1" fmlaLink="$K$54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GBox" noThreeD="1"/>
</file>

<file path=xl/ctrlProps/ctrlProp82.xml><?xml version="1.0" encoding="utf-8"?>
<formControlPr xmlns="http://schemas.microsoft.com/office/spreadsheetml/2009/9/main" objectType="Radio" firstButton="1" fmlaLink="$K$95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GBox" noThreeD="1"/>
</file>

<file path=xl/ctrlProps/ctrlProp85.xml><?xml version="1.0" encoding="utf-8"?>
<formControlPr xmlns="http://schemas.microsoft.com/office/spreadsheetml/2009/9/main" objectType="Radio" firstButton="1" fmlaLink="$M$2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CheckBox" fmlaLink="$M$69" lockText="1" noThreeD="1"/>
</file>

<file path=xl/ctrlProps/ctrlProp88.xml><?xml version="1.0" encoding="utf-8"?>
<formControlPr xmlns="http://schemas.microsoft.com/office/spreadsheetml/2009/9/main" objectType="CheckBox" fmlaLink="$M$67" lockText="1" noThreeD="1"/>
</file>

<file path=xl/ctrlProps/ctrlProp89.xml><?xml version="1.0" encoding="utf-8"?>
<formControlPr xmlns="http://schemas.microsoft.com/office/spreadsheetml/2009/9/main" objectType="CheckBox" fmlaLink="$M$88" lockText="1" noThreeD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51</xdr:row>
          <xdr:rowOff>85725</xdr:rowOff>
        </xdr:from>
        <xdr:to>
          <xdr:col>9</xdr:col>
          <xdr:colOff>257175</xdr:colOff>
          <xdr:row>51</xdr:row>
          <xdr:rowOff>333375</xdr:rowOff>
        </xdr:to>
        <xdr:sp macro="" textlink="">
          <xdr:nvSpPr>
            <xdr:cNvPr id="1446" name="Group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8</xdr:row>
          <xdr:rowOff>104775</xdr:rowOff>
        </xdr:from>
        <xdr:to>
          <xdr:col>7</xdr:col>
          <xdr:colOff>628650</xdr:colOff>
          <xdr:row>33</xdr:row>
          <xdr:rowOff>287407</xdr:rowOff>
        </xdr:to>
        <xdr:sp macro="" textlink="">
          <xdr:nvSpPr>
            <xdr:cNvPr id="1413" name="Group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17</xdr:row>
          <xdr:rowOff>9525</xdr:rowOff>
        </xdr:from>
        <xdr:to>
          <xdr:col>5</xdr:col>
          <xdr:colOff>600075</xdr:colOff>
          <xdr:row>33</xdr:row>
          <xdr:rowOff>243923</xdr:rowOff>
        </xdr:to>
        <xdr:sp macro="" textlink="">
          <xdr:nvSpPr>
            <xdr:cNvPr id="1416" name="Group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38100</xdr:rowOff>
        </xdr:from>
        <xdr:to>
          <xdr:col>7</xdr:col>
          <xdr:colOff>638175</xdr:colOff>
          <xdr:row>33</xdr:row>
          <xdr:rowOff>247650</xdr:rowOff>
        </xdr:to>
        <xdr:sp macro="" textlink="">
          <xdr:nvSpPr>
            <xdr:cNvPr id="1422" name="Group Box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26</xdr:row>
          <xdr:rowOff>0</xdr:rowOff>
        </xdr:from>
        <xdr:to>
          <xdr:col>6</xdr:col>
          <xdr:colOff>590550</xdr:colOff>
          <xdr:row>33</xdr:row>
          <xdr:rowOff>247650</xdr:rowOff>
        </xdr:to>
        <xdr:sp macro="" textlink="">
          <xdr:nvSpPr>
            <xdr:cNvPr id="1425" name="Group Box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9</xdr:col>
      <xdr:colOff>628650</xdr:colOff>
      <xdr:row>0</xdr:row>
      <xdr:rowOff>123825</xdr:rowOff>
    </xdr:to>
    <xdr:grpSp>
      <xdr:nvGrpSpPr>
        <xdr:cNvPr id="8619" name="Group 50"/>
        <xdr:cNvGrpSpPr>
          <a:grpSpLocks/>
        </xdr:cNvGrpSpPr>
      </xdr:nvGrpSpPr>
      <xdr:grpSpPr bwMode="auto">
        <a:xfrm>
          <a:off x="0" y="0"/>
          <a:ext cx="6443041" cy="123825"/>
          <a:chOff x="0" y="177"/>
          <a:chExt cx="678" cy="13"/>
        </a:xfrm>
      </xdr:grpSpPr>
      <xdr:sp macro="" textlink="">
        <xdr:nvSpPr>
          <xdr:cNvPr id="8661" name="Rectangle 27"/>
          <xdr:cNvSpPr>
            <a:spLocks noChangeArrowheads="1"/>
          </xdr:cNvSpPr>
        </xdr:nvSpPr>
        <xdr:spPr bwMode="auto">
          <a:xfrm>
            <a:off x="0" y="181"/>
            <a:ext cx="678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62" name="Rectangle 29"/>
          <xdr:cNvSpPr>
            <a:spLocks noChangeArrowheads="1"/>
          </xdr:cNvSpPr>
        </xdr:nvSpPr>
        <xdr:spPr bwMode="auto">
          <a:xfrm>
            <a:off x="562" y="179"/>
            <a:ext cx="5" cy="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FF66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63" name="Freeform 30"/>
          <xdr:cNvSpPr>
            <a:spLocks/>
          </xdr:cNvSpPr>
        </xdr:nvSpPr>
        <xdr:spPr bwMode="auto">
          <a:xfrm>
            <a:off x="522" y="177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664" name="Freeform 31"/>
          <xdr:cNvSpPr>
            <a:spLocks/>
          </xdr:cNvSpPr>
        </xdr:nvSpPr>
        <xdr:spPr bwMode="auto">
          <a:xfrm>
            <a:off x="628" y="183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0</xdr:rowOff>
    </xdr:from>
    <xdr:to>
      <xdr:col>9</xdr:col>
      <xdr:colOff>628650</xdr:colOff>
      <xdr:row>0</xdr:row>
      <xdr:rowOff>123825</xdr:rowOff>
    </xdr:to>
    <xdr:grpSp>
      <xdr:nvGrpSpPr>
        <xdr:cNvPr id="8620" name="Group 53"/>
        <xdr:cNvGrpSpPr>
          <a:grpSpLocks/>
        </xdr:cNvGrpSpPr>
      </xdr:nvGrpSpPr>
      <xdr:grpSpPr bwMode="auto">
        <a:xfrm>
          <a:off x="0" y="0"/>
          <a:ext cx="6443041" cy="123825"/>
          <a:chOff x="0" y="177"/>
          <a:chExt cx="678" cy="13"/>
        </a:xfrm>
      </xdr:grpSpPr>
      <xdr:sp macro="" textlink="">
        <xdr:nvSpPr>
          <xdr:cNvPr id="8657" name="Rectangle 54"/>
          <xdr:cNvSpPr>
            <a:spLocks noChangeArrowheads="1"/>
          </xdr:cNvSpPr>
        </xdr:nvSpPr>
        <xdr:spPr bwMode="auto">
          <a:xfrm>
            <a:off x="0" y="181"/>
            <a:ext cx="678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8" name="Rectangle 55"/>
          <xdr:cNvSpPr>
            <a:spLocks noChangeArrowheads="1"/>
          </xdr:cNvSpPr>
        </xdr:nvSpPr>
        <xdr:spPr bwMode="auto">
          <a:xfrm>
            <a:off x="562" y="179"/>
            <a:ext cx="5" cy="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FF66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9" name="Freeform 56"/>
          <xdr:cNvSpPr>
            <a:spLocks/>
          </xdr:cNvSpPr>
        </xdr:nvSpPr>
        <xdr:spPr bwMode="auto">
          <a:xfrm>
            <a:off x="522" y="177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660" name="Freeform 57"/>
          <xdr:cNvSpPr>
            <a:spLocks/>
          </xdr:cNvSpPr>
        </xdr:nvSpPr>
        <xdr:spPr bwMode="auto">
          <a:xfrm>
            <a:off x="628" y="183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3</xdr:row>
      <xdr:rowOff>123825</xdr:rowOff>
    </xdr:from>
    <xdr:to>
      <xdr:col>9</xdr:col>
      <xdr:colOff>628650</xdr:colOff>
      <xdr:row>33</xdr:row>
      <xdr:rowOff>85725</xdr:rowOff>
    </xdr:to>
    <xdr:grpSp>
      <xdr:nvGrpSpPr>
        <xdr:cNvPr id="8621" name="Group 106"/>
        <xdr:cNvGrpSpPr>
          <a:grpSpLocks/>
        </xdr:cNvGrpSpPr>
      </xdr:nvGrpSpPr>
      <xdr:grpSpPr bwMode="auto">
        <a:xfrm>
          <a:off x="0" y="595934"/>
          <a:ext cx="6443041" cy="127552"/>
          <a:chOff x="0" y="177"/>
          <a:chExt cx="678" cy="13"/>
        </a:xfrm>
      </xdr:grpSpPr>
      <xdr:sp macro="" textlink="">
        <xdr:nvSpPr>
          <xdr:cNvPr id="8653" name="Rectangle 107"/>
          <xdr:cNvSpPr>
            <a:spLocks noChangeArrowheads="1"/>
          </xdr:cNvSpPr>
        </xdr:nvSpPr>
        <xdr:spPr bwMode="auto">
          <a:xfrm>
            <a:off x="0" y="181"/>
            <a:ext cx="678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4" name="Rectangle 108"/>
          <xdr:cNvSpPr>
            <a:spLocks noChangeArrowheads="1"/>
          </xdr:cNvSpPr>
        </xdr:nvSpPr>
        <xdr:spPr bwMode="auto">
          <a:xfrm>
            <a:off x="562" y="179"/>
            <a:ext cx="5" cy="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FF66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5" name="Freeform 109"/>
          <xdr:cNvSpPr>
            <a:spLocks/>
          </xdr:cNvSpPr>
        </xdr:nvSpPr>
        <xdr:spPr bwMode="auto">
          <a:xfrm>
            <a:off x="522" y="177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656" name="Freeform 110"/>
          <xdr:cNvSpPr>
            <a:spLocks/>
          </xdr:cNvSpPr>
        </xdr:nvSpPr>
        <xdr:spPr bwMode="auto">
          <a:xfrm>
            <a:off x="628" y="183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32</xdr:row>
      <xdr:rowOff>171450</xdr:rowOff>
    </xdr:from>
    <xdr:to>
      <xdr:col>9</xdr:col>
      <xdr:colOff>628650</xdr:colOff>
      <xdr:row>33</xdr:row>
      <xdr:rowOff>127138</xdr:rowOff>
    </xdr:to>
    <xdr:grpSp>
      <xdr:nvGrpSpPr>
        <xdr:cNvPr id="8622" name="Group 115"/>
        <xdr:cNvGrpSpPr>
          <a:grpSpLocks/>
        </xdr:cNvGrpSpPr>
      </xdr:nvGrpSpPr>
      <xdr:grpSpPr bwMode="auto">
        <a:xfrm>
          <a:off x="0" y="637761"/>
          <a:ext cx="6443041" cy="127138"/>
          <a:chOff x="0" y="177"/>
          <a:chExt cx="678" cy="13"/>
        </a:xfrm>
      </xdr:grpSpPr>
      <xdr:sp macro="" textlink="">
        <xdr:nvSpPr>
          <xdr:cNvPr id="8649" name="Rectangle 116"/>
          <xdr:cNvSpPr>
            <a:spLocks noChangeArrowheads="1"/>
          </xdr:cNvSpPr>
        </xdr:nvSpPr>
        <xdr:spPr bwMode="auto">
          <a:xfrm>
            <a:off x="0" y="181"/>
            <a:ext cx="678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0" name="Rectangle 117"/>
          <xdr:cNvSpPr>
            <a:spLocks noChangeArrowheads="1"/>
          </xdr:cNvSpPr>
        </xdr:nvSpPr>
        <xdr:spPr bwMode="auto">
          <a:xfrm>
            <a:off x="562" y="179"/>
            <a:ext cx="5" cy="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FF66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51" name="Freeform 118"/>
          <xdr:cNvSpPr>
            <a:spLocks/>
          </xdr:cNvSpPr>
        </xdr:nvSpPr>
        <xdr:spPr bwMode="auto">
          <a:xfrm>
            <a:off x="522" y="177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652" name="Freeform 119"/>
          <xdr:cNvSpPr>
            <a:spLocks/>
          </xdr:cNvSpPr>
        </xdr:nvSpPr>
        <xdr:spPr bwMode="auto">
          <a:xfrm>
            <a:off x="628" y="183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xdr:twoCellAnchor>
    <xdr:from>
      <xdr:col>0</xdr:col>
      <xdr:colOff>19050</xdr:colOff>
      <xdr:row>8</xdr:row>
      <xdr:rowOff>57150</xdr:rowOff>
    </xdr:from>
    <xdr:to>
      <xdr:col>9</xdr:col>
      <xdr:colOff>628650</xdr:colOff>
      <xdr:row>8</xdr:row>
      <xdr:rowOff>57150</xdr:rowOff>
    </xdr:to>
    <xdr:sp macro="" textlink="">
      <xdr:nvSpPr>
        <xdr:cNvPr id="8623" name="Line 122"/>
        <xdr:cNvSpPr>
          <a:spLocks noChangeShapeType="1"/>
        </xdr:cNvSpPr>
      </xdr:nvSpPr>
      <xdr:spPr bwMode="auto">
        <a:xfrm flipV="1">
          <a:off x="19050" y="1628775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14</xdr:row>
      <xdr:rowOff>57150</xdr:rowOff>
    </xdr:from>
    <xdr:to>
      <xdr:col>9</xdr:col>
      <xdr:colOff>628650</xdr:colOff>
      <xdr:row>14</xdr:row>
      <xdr:rowOff>57150</xdr:rowOff>
    </xdr:to>
    <xdr:sp macro="" textlink="">
      <xdr:nvSpPr>
        <xdr:cNvPr id="8624" name="Line 123"/>
        <xdr:cNvSpPr>
          <a:spLocks noChangeShapeType="1"/>
        </xdr:cNvSpPr>
      </xdr:nvSpPr>
      <xdr:spPr bwMode="auto">
        <a:xfrm flipV="1">
          <a:off x="19050" y="2619375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29</xdr:row>
      <xdr:rowOff>66675</xdr:rowOff>
    </xdr:from>
    <xdr:to>
      <xdr:col>9</xdr:col>
      <xdr:colOff>609600</xdr:colOff>
      <xdr:row>29</xdr:row>
      <xdr:rowOff>66675</xdr:rowOff>
    </xdr:to>
    <xdr:sp macro="" textlink="">
      <xdr:nvSpPr>
        <xdr:cNvPr id="8625" name="Line 124"/>
        <xdr:cNvSpPr>
          <a:spLocks noChangeShapeType="1"/>
        </xdr:cNvSpPr>
      </xdr:nvSpPr>
      <xdr:spPr bwMode="auto">
        <a:xfrm flipV="1">
          <a:off x="0" y="6343650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42</xdr:row>
      <xdr:rowOff>57150</xdr:rowOff>
    </xdr:from>
    <xdr:to>
      <xdr:col>9</xdr:col>
      <xdr:colOff>609600</xdr:colOff>
      <xdr:row>42</xdr:row>
      <xdr:rowOff>57150</xdr:rowOff>
    </xdr:to>
    <xdr:sp macro="" textlink="">
      <xdr:nvSpPr>
        <xdr:cNvPr id="8626" name="Line 126"/>
        <xdr:cNvSpPr>
          <a:spLocks noChangeShapeType="1"/>
        </xdr:cNvSpPr>
      </xdr:nvSpPr>
      <xdr:spPr bwMode="auto">
        <a:xfrm flipV="1">
          <a:off x="0" y="10839450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34</xdr:row>
      <xdr:rowOff>57150</xdr:rowOff>
    </xdr:from>
    <xdr:to>
      <xdr:col>9</xdr:col>
      <xdr:colOff>628650</xdr:colOff>
      <xdr:row>34</xdr:row>
      <xdr:rowOff>57150</xdr:rowOff>
    </xdr:to>
    <xdr:sp macro="" textlink="">
      <xdr:nvSpPr>
        <xdr:cNvPr id="8627" name="Line 129"/>
        <xdr:cNvSpPr>
          <a:spLocks noChangeShapeType="1"/>
        </xdr:cNvSpPr>
      </xdr:nvSpPr>
      <xdr:spPr bwMode="auto">
        <a:xfrm flipV="1">
          <a:off x="19050" y="8601075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77</xdr:row>
          <xdr:rowOff>9525</xdr:rowOff>
        </xdr:from>
        <xdr:to>
          <xdr:col>1</xdr:col>
          <xdr:colOff>57150</xdr:colOff>
          <xdr:row>78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78</xdr:row>
          <xdr:rowOff>0</xdr:rowOff>
        </xdr:from>
        <xdr:to>
          <xdr:col>1</xdr:col>
          <xdr:colOff>57150</xdr:colOff>
          <xdr:row>78</xdr:row>
          <xdr:rowOff>215347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79</xdr:row>
          <xdr:rowOff>0</xdr:rowOff>
        </xdr:from>
        <xdr:to>
          <xdr:col>1</xdr:col>
          <xdr:colOff>57150</xdr:colOff>
          <xdr:row>80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80</xdr:row>
          <xdr:rowOff>0</xdr:rowOff>
        </xdr:from>
        <xdr:to>
          <xdr:col>1</xdr:col>
          <xdr:colOff>57150</xdr:colOff>
          <xdr:row>80</xdr:row>
          <xdr:rowOff>209550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80</xdr:row>
          <xdr:rowOff>209550</xdr:rowOff>
        </xdr:from>
        <xdr:to>
          <xdr:col>1</xdr:col>
          <xdr:colOff>57150</xdr:colOff>
          <xdr:row>81</xdr:row>
          <xdr:rowOff>209551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81</xdr:row>
          <xdr:rowOff>209550</xdr:rowOff>
        </xdr:from>
        <xdr:to>
          <xdr:col>1</xdr:col>
          <xdr:colOff>57150</xdr:colOff>
          <xdr:row>82</xdr:row>
          <xdr:rowOff>200025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82</xdr:row>
          <xdr:rowOff>200025</xdr:rowOff>
        </xdr:from>
        <xdr:to>
          <xdr:col>1</xdr:col>
          <xdr:colOff>57150</xdr:colOff>
          <xdr:row>83</xdr:row>
          <xdr:rowOff>200025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83</xdr:row>
          <xdr:rowOff>200025</xdr:rowOff>
        </xdr:from>
        <xdr:to>
          <xdr:col>1</xdr:col>
          <xdr:colOff>57150</xdr:colOff>
          <xdr:row>84</xdr:row>
          <xdr:rowOff>200025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84</xdr:row>
          <xdr:rowOff>200025</xdr:rowOff>
        </xdr:from>
        <xdr:to>
          <xdr:col>1</xdr:col>
          <xdr:colOff>57150</xdr:colOff>
          <xdr:row>85</xdr:row>
          <xdr:rowOff>190499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85</xdr:row>
          <xdr:rowOff>190500</xdr:rowOff>
        </xdr:from>
        <xdr:to>
          <xdr:col>1</xdr:col>
          <xdr:colOff>57150</xdr:colOff>
          <xdr:row>86</xdr:row>
          <xdr:rowOff>190500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91</xdr:row>
          <xdr:rowOff>10767</xdr:rowOff>
        </xdr:from>
        <xdr:to>
          <xdr:col>1</xdr:col>
          <xdr:colOff>57150</xdr:colOff>
          <xdr:row>92</xdr:row>
          <xdr:rowOff>17808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92</xdr:row>
          <xdr:rowOff>8283</xdr:rowOff>
        </xdr:from>
        <xdr:to>
          <xdr:col>1</xdr:col>
          <xdr:colOff>57150</xdr:colOff>
          <xdr:row>93</xdr:row>
          <xdr:rowOff>17808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77</xdr:row>
          <xdr:rowOff>26091</xdr:rowOff>
        </xdr:from>
        <xdr:to>
          <xdr:col>6</xdr:col>
          <xdr:colOff>66675</xdr:colOff>
          <xdr:row>78</xdr:row>
          <xdr:rowOff>16566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78</xdr:row>
          <xdr:rowOff>16566</xdr:rowOff>
        </xdr:from>
        <xdr:to>
          <xdr:col>6</xdr:col>
          <xdr:colOff>66675</xdr:colOff>
          <xdr:row>79</xdr:row>
          <xdr:rowOff>16565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79</xdr:row>
          <xdr:rowOff>16566</xdr:rowOff>
        </xdr:from>
        <xdr:to>
          <xdr:col>6</xdr:col>
          <xdr:colOff>66675</xdr:colOff>
          <xdr:row>80</xdr:row>
          <xdr:rowOff>16566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80</xdr:row>
          <xdr:rowOff>16566</xdr:rowOff>
        </xdr:from>
        <xdr:to>
          <xdr:col>6</xdr:col>
          <xdr:colOff>66675</xdr:colOff>
          <xdr:row>81</xdr:row>
          <xdr:rowOff>10769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81</xdr:row>
          <xdr:rowOff>10769</xdr:rowOff>
        </xdr:from>
        <xdr:to>
          <xdr:col>6</xdr:col>
          <xdr:colOff>66675</xdr:colOff>
          <xdr:row>82</xdr:row>
          <xdr:rowOff>10769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82</xdr:row>
          <xdr:rowOff>10768</xdr:rowOff>
        </xdr:from>
        <xdr:to>
          <xdr:col>6</xdr:col>
          <xdr:colOff>66675</xdr:colOff>
          <xdr:row>83</xdr:row>
          <xdr:rowOff>1243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83</xdr:row>
          <xdr:rowOff>1243</xdr:rowOff>
        </xdr:from>
        <xdr:to>
          <xdr:col>6</xdr:col>
          <xdr:colOff>66675</xdr:colOff>
          <xdr:row>84</xdr:row>
          <xdr:rowOff>1243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84</xdr:row>
          <xdr:rowOff>1243</xdr:rowOff>
        </xdr:from>
        <xdr:to>
          <xdr:col>6</xdr:col>
          <xdr:colOff>66675</xdr:colOff>
          <xdr:row>85</xdr:row>
          <xdr:rowOff>1243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85</xdr:row>
          <xdr:rowOff>1243</xdr:rowOff>
        </xdr:from>
        <xdr:to>
          <xdr:col>6</xdr:col>
          <xdr:colOff>66675</xdr:colOff>
          <xdr:row>85</xdr:row>
          <xdr:rowOff>207065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85</xdr:row>
          <xdr:rowOff>207066</xdr:rowOff>
        </xdr:from>
        <xdr:to>
          <xdr:col>6</xdr:col>
          <xdr:colOff>66675</xdr:colOff>
          <xdr:row>86</xdr:row>
          <xdr:rowOff>207066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257175</xdr:colOff>
      <xdr:row>77</xdr:row>
      <xdr:rowOff>0</xdr:rowOff>
    </xdr:from>
    <xdr:to>
      <xdr:col>5</xdr:col>
      <xdr:colOff>276225</xdr:colOff>
      <xdr:row>88</xdr:row>
      <xdr:rowOff>209550</xdr:rowOff>
    </xdr:to>
    <xdr:sp macro="" textlink="">
      <xdr:nvSpPr>
        <xdr:cNvPr id="8628" name="Rectangle 186"/>
        <xdr:cNvSpPr>
          <a:spLocks noChangeArrowheads="1"/>
        </xdr:cNvSpPr>
      </xdr:nvSpPr>
      <xdr:spPr bwMode="auto">
        <a:xfrm>
          <a:off x="3495675" y="18497550"/>
          <a:ext cx="19050" cy="2619375"/>
        </a:xfrm>
        <a:prstGeom prst="rect">
          <a:avLst/>
        </a:prstGeom>
        <a:solidFill>
          <a:srgbClr val="EAEAE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19050</xdr:colOff>
      <xdr:row>93</xdr:row>
      <xdr:rowOff>57150</xdr:rowOff>
    </xdr:from>
    <xdr:to>
      <xdr:col>9</xdr:col>
      <xdr:colOff>628650</xdr:colOff>
      <xdr:row>93</xdr:row>
      <xdr:rowOff>57150</xdr:rowOff>
    </xdr:to>
    <xdr:sp macro="" textlink="">
      <xdr:nvSpPr>
        <xdr:cNvPr id="8629" name="Line 189"/>
        <xdr:cNvSpPr>
          <a:spLocks noChangeShapeType="1"/>
        </xdr:cNvSpPr>
      </xdr:nvSpPr>
      <xdr:spPr bwMode="auto">
        <a:xfrm flipV="1">
          <a:off x="19050" y="21964650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86</xdr:row>
          <xdr:rowOff>200025</xdr:rowOff>
        </xdr:from>
        <xdr:to>
          <xdr:col>1</xdr:col>
          <xdr:colOff>57150</xdr:colOff>
          <xdr:row>87</xdr:row>
          <xdr:rowOff>200026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87</xdr:row>
          <xdr:rowOff>190500</xdr:rowOff>
        </xdr:from>
        <xdr:to>
          <xdr:col>1</xdr:col>
          <xdr:colOff>57150</xdr:colOff>
          <xdr:row>88</xdr:row>
          <xdr:rowOff>200025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91</xdr:row>
          <xdr:rowOff>19052</xdr:rowOff>
        </xdr:from>
        <xdr:to>
          <xdr:col>3</xdr:col>
          <xdr:colOff>57150</xdr:colOff>
          <xdr:row>92</xdr:row>
          <xdr:rowOff>26093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92</xdr:row>
          <xdr:rowOff>16568</xdr:rowOff>
        </xdr:from>
        <xdr:to>
          <xdr:col>3</xdr:col>
          <xdr:colOff>57150</xdr:colOff>
          <xdr:row>93</xdr:row>
          <xdr:rowOff>26093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91</xdr:row>
          <xdr:rowOff>19052</xdr:rowOff>
        </xdr:from>
        <xdr:to>
          <xdr:col>6</xdr:col>
          <xdr:colOff>66675</xdr:colOff>
          <xdr:row>92</xdr:row>
          <xdr:rowOff>26093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92</xdr:row>
          <xdr:rowOff>16568</xdr:rowOff>
        </xdr:from>
        <xdr:to>
          <xdr:col>6</xdr:col>
          <xdr:colOff>66675</xdr:colOff>
          <xdr:row>93</xdr:row>
          <xdr:rowOff>26093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390525</xdr:colOff>
          <xdr:row>91</xdr:row>
          <xdr:rowOff>19052</xdr:rowOff>
        </xdr:from>
        <xdr:to>
          <xdr:col>9</xdr:col>
          <xdr:colOff>38100</xdr:colOff>
          <xdr:row>92</xdr:row>
          <xdr:rowOff>26093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75</xdr:row>
      <xdr:rowOff>57150</xdr:rowOff>
    </xdr:from>
    <xdr:to>
      <xdr:col>9</xdr:col>
      <xdr:colOff>609600</xdr:colOff>
      <xdr:row>75</xdr:row>
      <xdr:rowOff>57150</xdr:rowOff>
    </xdr:to>
    <xdr:sp macro="" textlink="">
      <xdr:nvSpPr>
        <xdr:cNvPr id="8630" name="Line 199"/>
        <xdr:cNvSpPr>
          <a:spLocks noChangeShapeType="1"/>
        </xdr:cNvSpPr>
      </xdr:nvSpPr>
      <xdr:spPr bwMode="auto">
        <a:xfrm flipV="1">
          <a:off x="0" y="18211800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89</xdr:row>
      <xdr:rowOff>57150</xdr:rowOff>
    </xdr:from>
    <xdr:to>
      <xdr:col>9</xdr:col>
      <xdr:colOff>609600</xdr:colOff>
      <xdr:row>89</xdr:row>
      <xdr:rowOff>57150</xdr:rowOff>
    </xdr:to>
    <xdr:sp macro="" textlink="">
      <xdr:nvSpPr>
        <xdr:cNvPr id="8631" name="Line 200"/>
        <xdr:cNvSpPr>
          <a:spLocks noChangeShapeType="1"/>
        </xdr:cNvSpPr>
      </xdr:nvSpPr>
      <xdr:spPr bwMode="auto">
        <a:xfrm flipV="1">
          <a:off x="0" y="21183600"/>
          <a:ext cx="6438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99</xdr:row>
      <xdr:rowOff>57150</xdr:rowOff>
    </xdr:from>
    <xdr:to>
      <xdr:col>9</xdr:col>
      <xdr:colOff>628650</xdr:colOff>
      <xdr:row>100</xdr:row>
      <xdr:rowOff>76199</xdr:rowOff>
    </xdr:to>
    <xdr:grpSp>
      <xdr:nvGrpSpPr>
        <xdr:cNvPr id="8632" name="Group 215"/>
        <xdr:cNvGrpSpPr>
          <a:grpSpLocks/>
        </xdr:cNvGrpSpPr>
      </xdr:nvGrpSpPr>
      <xdr:grpSpPr bwMode="auto">
        <a:xfrm>
          <a:off x="0" y="15355128"/>
          <a:ext cx="6443041" cy="135006"/>
          <a:chOff x="0" y="177"/>
          <a:chExt cx="678" cy="13"/>
        </a:xfrm>
      </xdr:grpSpPr>
      <xdr:sp macro="" textlink="">
        <xdr:nvSpPr>
          <xdr:cNvPr id="8645" name="Rectangle 216"/>
          <xdr:cNvSpPr>
            <a:spLocks noChangeArrowheads="1"/>
          </xdr:cNvSpPr>
        </xdr:nvSpPr>
        <xdr:spPr bwMode="auto">
          <a:xfrm>
            <a:off x="0" y="181"/>
            <a:ext cx="678" cy="3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46" name="Rectangle 217"/>
          <xdr:cNvSpPr>
            <a:spLocks noChangeArrowheads="1"/>
          </xdr:cNvSpPr>
        </xdr:nvSpPr>
        <xdr:spPr bwMode="auto">
          <a:xfrm>
            <a:off x="562" y="179"/>
            <a:ext cx="5" cy="5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FF66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647" name="Freeform 218"/>
          <xdr:cNvSpPr>
            <a:spLocks/>
          </xdr:cNvSpPr>
        </xdr:nvSpPr>
        <xdr:spPr bwMode="auto">
          <a:xfrm>
            <a:off x="522" y="177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648" name="Freeform 219"/>
          <xdr:cNvSpPr>
            <a:spLocks/>
          </xdr:cNvSpPr>
        </xdr:nvSpPr>
        <xdr:spPr bwMode="auto">
          <a:xfrm>
            <a:off x="628" y="183"/>
            <a:ext cx="7" cy="7"/>
          </a:xfrm>
          <a:custGeom>
            <a:avLst/>
            <a:gdLst>
              <a:gd name="T0" fmla="*/ 0 w 822"/>
              <a:gd name="T1" fmla="*/ 0 h 751"/>
              <a:gd name="T2" fmla="*/ 0 w 822"/>
              <a:gd name="T3" fmla="*/ 0 h 751"/>
              <a:gd name="T4" fmla="*/ 0 w 822"/>
              <a:gd name="T5" fmla="*/ 0 h 751"/>
              <a:gd name="T6" fmla="*/ 0 w 822"/>
              <a:gd name="T7" fmla="*/ 0 h 751"/>
              <a:gd name="T8" fmla="*/ 0 w 822"/>
              <a:gd name="T9" fmla="*/ 0 h 75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822" h="751">
                <a:moveTo>
                  <a:pt x="353" y="5"/>
                </a:moveTo>
                <a:lnTo>
                  <a:pt x="822" y="0"/>
                </a:lnTo>
                <a:lnTo>
                  <a:pt x="328" y="751"/>
                </a:lnTo>
                <a:lnTo>
                  <a:pt x="0" y="741"/>
                </a:lnTo>
                <a:lnTo>
                  <a:pt x="353" y="5"/>
                </a:lnTo>
                <a:close/>
              </a:path>
            </a:pathLst>
          </a:custGeom>
          <a:solidFill>
            <a:srgbClr xmlns:mc="http://schemas.openxmlformats.org/markup-compatibility/2006" xmlns:a14="http://schemas.microsoft.com/office/drawing/2010/main" val="C0C0C0" mc:Ignorable="a14" a14:legacySpreadsheetColorIndex="22"/>
          </a:solidFill>
          <a:ln>
            <a:noFill/>
          </a:ln>
          <a:extLst>
            <a:ext uri="{91240B29-F687-4F45-9708-019B960494DF}">
              <a14:hiddenLine xmlns:a14="http://schemas.microsoft.com/office/drawing/2010/main" w="0">
                <a:solidFill>
                  <a:srgbClr val="000000"/>
                </a:solidFill>
                <a:prstDash val="solid"/>
                <a:round/>
                <a:headEnd/>
                <a:tailEnd/>
              </a14:hiddenLine>
            </a:ext>
          </a:extLst>
        </xdr:spPr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59</xdr:row>
          <xdr:rowOff>47625</xdr:rowOff>
        </xdr:from>
        <xdr:to>
          <xdr:col>1</xdr:col>
          <xdr:colOff>57150</xdr:colOff>
          <xdr:row>60</xdr:row>
          <xdr:rowOff>47626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60</xdr:row>
          <xdr:rowOff>47625</xdr:rowOff>
        </xdr:from>
        <xdr:to>
          <xdr:col>1</xdr:col>
          <xdr:colOff>57150</xdr:colOff>
          <xdr:row>61</xdr:row>
          <xdr:rowOff>38100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61</xdr:row>
          <xdr:rowOff>38100</xdr:rowOff>
        </xdr:from>
        <xdr:to>
          <xdr:col>1</xdr:col>
          <xdr:colOff>57150</xdr:colOff>
          <xdr:row>62</xdr:row>
          <xdr:rowOff>38100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62</xdr:row>
          <xdr:rowOff>38100</xdr:rowOff>
        </xdr:from>
        <xdr:to>
          <xdr:col>1</xdr:col>
          <xdr:colOff>57150</xdr:colOff>
          <xdr:row>63</xdr:row>
          <xdr:rowOff>28575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63</xdr:row>
          <xdr:rowOff>28575</xdr:rowOff>
        </xdr:from>
        <xdr:to>
          <xdr:col>1</xdr:col>
          <xdr:colOff>57150</xdr:colOff>
          <xdr:row>64</xdr:row>
          <xdr:rowOff>28574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64</xdr:row>
          <xdr:rowOff>28575</xdr:rowOff>
        </xdr:from>
        <xdr:to>
          <xdr:col>1</xdr:col>
          <xdr:colOff>57150</xdr:colOff>
          <xdr:row>65</xdr:row>
          <xdr:rowOff>28575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65</xdr:row>
          <xdr:rowOff>28575</xdr:rowOff>
        </xdr:from>
        <xdr:to>
          <xdr:col>1</xdr:col>
          <xdr:colOff>57150</xdr:colOff>
          <xdr:row>66</xdr:row>
          <xdr:rowOff>19051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59</xdr:row>
          <xdr:rowOff>47625</xdr:rowOff>
        </xdr:from>
        <xdr:to>
          <xdr:col>6</xdr:col>
          <xdr:colOff>66675</xdr:colOff>
          <xdr:row>60</xdr:row>
          <xdr:rowOff>47626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60</xdr:row>
          <xdr:rowOff>47625</xdr:rowOff>
        </xdr:from>
        <xdr:to>
          <xdr:col>6</xdr:col>
          <xdr:colOff>66675</xdr:colOff>
          <xdr:row>61</xdr:row>
          <xdr:rowOff>38100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61</xdr:row>
          <xdr:rowOff>38100</xdr:rowOff>
        </xdr:from>
        <xdr:to>
          <xdr:col>6</xdr:col>
          <xdr:colOff>66675</xdr:colOff>
          <xdr:row>62</xdr:row>
          <xdr:rowOff>38100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62</xdr:row>
          <xdr:rowOff>38100</xdr:rowOff>
        </xdr:from>
        <xdr:to>
          <xdr:col>6</xdr:col>
          <xdr:colOff>66675</xdr:colOff>
          <xdr:row>63</xdr:row>
          <xdr:rowOff>28575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63</xdr:row>
          <xdr:rowOff>28575</xdr:rowOff>
        </xdr:from>
        <xdr:to>
          <xdr:col>6</xdr:col>
          <xdr:colOff>66675</xdr:colOff>
          <xdr:row>64</xdr:row>
          <xdr:rowOff>28574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64</xdr:row>
          <xdr:rowOff>28575</xdr:rowOff>
        </xdr:from>
        <xdr:to>
          <xdr:col>6</xdr:col>
          <xdr:colOff>66675</xdr:colOff>
          <xdr:row>65</xdr:row>
          <xdr:rowOff>28575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65</xdr:row>
          <xdr:rowOff>28575</xdr:rowOff>
        </xdr:from>
        <xdr:to>
          <xdr:col>6</xdr:col>
          <xdr:colOff>66675</xdr:colOff>
          <xdr:row>66</xdr:row>
          <xdr:rowOff>19051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66</xdr:row>
          <xdr:rowOff>19050</xdr:rowOff>
        </xdr:from>
        <xdr:to>
          <xdr:col>1</xdr:col>
          <xdr:colOff>57150</xdr:colOff>
          <xdr:row>67</xdr:row>
          <xdr:rowOff>19050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67</xdr:row>
          <xdr:rowOff>19050</xdr:rowOff>
        </xdr:from>
        <xdr:to>
          <xdr:col>1</xdr:col>
          <xdr:colOff>57150</xdr:colOff>
          <xdr:row>68</xdr:row>
          <xdr:rowOff>9525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66</xdr:row>
          <xdr:rowOff>19050</xdr:rowOff>
        </xdr:from>
        <xdr:to>
          <xdr:col>6</xdr:col>
          <xdr:colOff>66675</xdr:colOff>
          <xdr:row>67</xdr:row>
          <xdr:rowOff>19050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67</xdr:row>
          <xdr:rowOff>19050</xdr:rowOff>
        </xdr:from>
        <xdr:to>
          <xdr:col>6</xdr:col>
          <xdr:colOff>66675</xdr:colOff>
          <xdr:row>68</xdr:row>
          <xdr:rowOff>9525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68</xdr:row>
          <xdr:rowOff>9525</xdr:rowOff>
        </xdr:from>
        <xdr:to>
          <xdr:col>1</xdr:col>
          <xdr:colOff>57150</xdr:colOff>
          <xdr:row>69</xdr:row>
          <xdr:rowOff>9525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69</xdr:row>
          <xdr:rowOff>95250</xdr:rowOff>
        </xdr:from>
        <xdr:to>
          <xdr:col>1</xdr:col>
          <xdr:colOff>57150</xdr:colOff>
          <xdr:row>71</xdr:row>
          <xdr:rowOff>9525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71</xdr:row>
          <xdr:rowOff>552450</xdr:rowOff>
        </xdr:from>
        <xdr:to>
          <xdr:col>1</xdr:col>
          <xdr:colOff>57150</xdr:colOff>
          <xdr:row>73</xdr:row>
          <xdr:rowOff>9525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257175</xdr:colOff>
      <xdr:row>59</xdr:row>
      <xdr:rowOff>47625</xdr:rowOff>
    </xdr:from>
    <xdr:to>
      <xdr:col>5</xdr:col>
      <xdr:colOff>276225</xdr:colOff>
      <xdr:row>69</xdr:row>
      <xdr:rowOff>19050</xdr:rowOff>
    </xdr:to>
    <xdr:sp macro="" textlink="">
      <xdr:nvSpPr>
        <xdr:cNvPr id="8633" name="Rectangle 273"/>
        <xdr:cNvSpPr>
          <a:spLocks noChangeArrowheads="1"/>
        </xdr:cNvSpPr>
      </xdr:nvSpPr>
      <xdr:spPr bwMode="auto">
        <a:xfrm>
          <a:off x="3495675" y="14630400"/>
          <a:ext cx="19050" cy="2162175"/>
        </a:xfrm>
        <a:prstGeom prst="rect">
          <a:avLst/>
        </a:prstGeom>
        <a:solidFill>
          <a:srgbClr val="EAEAEA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1</xdr:row>
          <xdr:rowOff>28575</xdr:rowOff>
        </xdr:from>
        <xdr:to>
          <xdr:col>9</xdr:col>
          <xdr:colOff>333375</xdr:colOff>
          <xdr:row>3</xdr:row>
          <xdr:rowOff>38100</xdr:rowOff>
        </xdr:to>
        <xdr:sp macro="" textlink="">
          <xdr:nvSpPr>
            <xdr:cNvPr id="1394" name="Group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447675</xdr:colOff>
          <xdr:row>1</xdr:row>
          <xdr:rowOff>95250</xdr:rowOff>
        </xdr:from>
        <xdr:to>
          <xdr:col>7</xdr:col>
          <xdr:colOff>428625</xdr:colOff>
          <xdr:row>2</xdr:row>
          <xdr:rowOff>38100</xdr:rowOff>
        </xdr:to>
        <xdr:sp macro="" textlink="">
          <xdr:nvSpPr>
            <xdr:cNvPr id="1396" name="Option Button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Accident de trajet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1</xdr:row>
          <xdr:rowOff>95250</xdr:rowOff>
        </xdr:from>
        <xdr:to>
          <xdr:col>9</xdr:col>
          <xdr:colOff>276225</xdr:colOff>
          <xdr:row>2</xdr:row>
          <xdr:rowOff>38100</xdr:rowOff>
        </xdr:to>
        <xdr:sp macro="" textlink="">
          <xdr:nvSpPr>
            <xdr:cNvPr id="1397" name="Option Butto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Accident de Service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571500</xdr:colOff>
      <xdr:row>1</xdr:row>
      <xdr:rowOff>9525</xdr:rowOff>
    </xdr:from>
    <xdr:to>
      <xdr:col>9</xdr:col>
      <xdr:colOff>352425</xdr:colOff>
      <xdr:row>3</xdr:row>
      <xdr:rowOff>28575</xdr:rowOff>
    </xdr:to>
    <xdr:sp macro="" textlink="">
      <xdr:nvSpPr>
        <xdr:cNvPr id="8634" name="Rectangle 374"/>
        <xdr:cNvSpPr>
          <a:spLocks noChangeArrowheads="1"/>
        </xdr:cNvSpPr>
      </xdr:nvSpPr>
      <xdr:spPr bwMode="auto">
        <a:xfrm>
          <a:off x="2514600" y="152400"/>
          <a:ext cx="3667125" cy="352425"/>
        </a:xfrm>
        <a:prstGeom prst="rect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581025</xdr:colOff>
          <xdr:row>9</xdr:row>
          <xdr:rowOff>28575</xdr:rowOff>
        </xdr:from>
        <xdr:to>
          <xdr:col>5</xdr:col>
          <xdr:colOff>381000</xdr:colOff>
          <xdr:row>33</xdr:row>
          <xdr:rowOff>219075</xdr:rowOff>
        </xdr:to>
        <xdr:sp macro="" textlink="">
          <xdr:nvSpPr>
            <xdr:cNvPr id="1414" name="Option Button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638175</xdr:colOff>
          <xdr:row>9</xdr:row>
          <xdr:rowOff>28575</xdr:rowOff>
        </xdr:from>
        <xdr:to>
          <xdr:col>7</xdr:col>
          <xdr:colOff>438150</xdr:colOff>
          <xdr:row>33</xdr:row>
          <xdr:rowOff>219075</xdr:rowOff>
        </xdr:to>
        <xdr:sp macro="" textlink="">
          <xdr:nvSpPr>
            <xdr:cNvPr id="1415" name="Option Button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447675</xdr:colOff>
          <xdr:row>17</xdr:row>
          <xdr:rowOff>38100</xdr:rowOff>
        </xdr:from>
        <xdr:to>
          <xdr:col>3</xdr:col>
          <xdr:colOff>238125</xdr:colOff>
          <xdr:row>33</xdr:row>
          <xdr:rowOff>205823</xdr:rowOff>
        </xdr:to>
        <xdr:sp macro="" textlink="">
          <xdr:nvSpPr>
            <xdr:cNvPr id="1417" name="Option Button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17</xdr:row>
          <xdr:rowOff>38100</xdr:rowOff>
        </xdr:from>
        <xdr:to>
          <xdr:col>5</xdr:col>
          <xdr:colOff>400050</xdr:colOff>
          <xdr:row>33</xdr:row>
          <xdr:rowOff>205823</xdr:rowOff>
        </xdr:to>
        <xdr:sp macro="" textlink="">
          <xdr:nvSpPr>
            <xdr:cNvPr id="1420" name="Option Butto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22</xdr:row>
          <xdr:rowOff>57150</xdr:rowOff>
        </xdr:from>
        <xdr:to>
          <xdr:col>3</xdr:col>
          <xdr:colOff>447675</xdr:colOff>
          <xdr:row>33</xdr:row>
          <xdr:rowOff>219075</xdr:rowOff>
        </xdr:to>
        <xdr:sp macro="" textlink="">
          <xdr:nvSpPr>
            <xdr:cNvPr id="1423" name="Option Butto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22</xdr:row>
          <xdr:rowOff>57150</xdr:rowOff>
        </xdr:from>
        <xdr:to>
          <xdr:col>7</xdr:col>
          <xdr:colOff>447675</xdr:colOff>
          <xdr:row>33</xdr:row>
          <xdr:rowOff>219075</xdr:rowOff>
        </xdr:to>
        <xdr:sp macro="" textlink="">
          <xdr:nvSpPr>
            <xdr:cNvPr id="1424" name="Option Butto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26</xdr:row>
          <xdr:rowOff>28575</xdr:rowOff>
        </xdr:from>
        <xdr:to>
          <xdr:col>4</xdr:col>
          <xdr:colOff>609600</xdr:colOff>
          <xdr:row>33</xdr:row>
          <xdr:rowOff>219075</xdr:rowOff>
        </xdr:to>
        <xdr:sp macro="" textlink="">
          <xdr:nvSpPr>
            <xdr:cNvPr id="1426" name="Option Butto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26</xdr:row>
          <xdr:rowOff>28575</xdr:rowOff>
        </xdr:from>
        <xdr:to>
          <xdr:col>6</xdr:col>
          <xdr:colOff>333375</xdr:colOff>
          <xdr:row>33</xdr:row>
          <xdr:rowOff>219075</xdr:rowOff>
        </xdr:to>
        <xdr:sp macro="" textlink="">
          <xdr:nvSpPr>
            <xdr:cNvPr id="1427" name="Option Button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590550</xdr:colOff>
          <xdr:row>50</xdr:row>
          <xdr:rowOff>57150</xdr:rowOff>
        </xdr:from>
        <xdr:to>
          <xdr:col>3</xdr:col>
          <xdr:colOff>628650</xdr:colOff>
          <xdr:row>50</xdr:row>
          <xdr:rowOff>304800</xdr:rowOff>
        </xdr:to>
        <xdr:sp macro="" textlink="">
          <xdr:nvSpPr>
            <xdr:cNvPr id="1443" name="Group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51</xdr:row>
          <xdr:rowOff>66675</xdr:rowOff>
        </xdr:from>
        <xdr:to>
          <xdr:col>4</xdr:col>
          <xdr:colOff>0</xdr:colOff>
          <xdr:row>51</xdr:row>
          <xdr:rowOff>314325</xdr:rowOff>
        </xdr:to>
        <xdr:sp macro="" textlink="">
          <xdr:nvSpPr>
            <xdr:cNvPr id="1444" name="Group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50</xdr:row>
          <xdr:rowOff>85725</xdr:rowOff>
        </xdr:from>
        <xdr:to>
          <xdr:col>9</xdr:col>
          <xdr:colOff>247650</xdr:colOff>
          <xdr:row>50</xdr:row>
          <xdr:rowOff>333375</xdr:rowOff>
        </xdr:to>
        <xdr:sp macro="" textlink="">
          <xdr:nvSpPr>
            <xdr:cNvPr id="1445" name="Group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50</xdr:row>
          <xdr:rowOff>85725</xdr:rowOff>
        </xdr:from>
        <xdr:to>
          <xdr:col>2</xdr:col>
          <xdr:colOff>533400</xdr:colOff>
          <xdr:row>50</xdr:row>
          <xdr:rowOff>304800</xdr:rowOff>
        </xdr:to>
        <xdr:sp macro="" textlink="">
          <xdr:nvSpPr>
            <xdr:cNvPr id="1447" name="Option Butto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50</xdr:row>
          <xdr:rowOff>85725</xdr:rowOff>
        </xdr:from>
        <xdr:to>
          <xdr:col>3</xdr:col>
          <xdr:colOff>514350</xdr:colOff>
          <xdr:row>50</xdr:row>
          <xdr:rowOff>304800</xdr:rowOff>
        </xdr:to>
        <xdr:sp macro="" textlink="">
          <xdr:nvSpPr>
            <xdr:cNvPr id="1448" name="Option Butto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51</xdr:row>
          <xdr:rowOff>76200</xdr:rowOff>
        </xdr:from>
        <xdr:to>
          <xdr:col>2</xdr:col>
          <xdr:colOff>428625</xdr:colOff>
          <xdr:row>51</xdr:row>
          <xdr:rowOff>295275</xdr:rowOff>
        </xdr:to>
        <xdr:sp macro="" textlink="">
          <xdr:nvSpPr>
            <xdr:cNvPr id="1449" name="Option Butto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628650</xdr:colOff>
          <xdr:row>51</xdr:row>
          <xdr:rowOff>85725</xdr:rowOff>
        </xdr:from>
        <xdr:to>
          <xdr:col>3</xdr:col>
          <xdr:colOff>409575</xdr:colOff>
          <xdr:row>51</xdr:row>
          <xdr:rowOff>304800</xdr:rowOff>
        </xdr:to>
        <xdr:sp macro="" textlink="">
          <xdr:nvSpPr>
            <xdr:cNvPr id="1450" name="Option Butto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50</xdr:row>
          <xdr:rowOff>95250</xdr:rowOff>
        </xdr:from>
        <xdr:to>
          <xdr:col>8</xdr:col>
          <xdr:colOff>19050</xdr:colOff>
          <xdr:row>50</xdr:row>
          <xdr:rowOff>314325</xdr:rowOff>
        </xdr:to>
        <xdr:sp macro="" textlink="">
          <xdr:nvSpPr>
            <xdr:cNvPr id="1451" name="Option Butto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50</xdr:row>
          <xdr:rowOff>95250</xdr:rowOff>
        </xdr:from>
        <xdr:to>
          <xdr:col>9</xdr:col>
          <xdr:colOff>19050</xdr:colOff>
          <xdr:row>50</xdr:row>
          <xdr:rowOff>314325</xdr:rowOff>
        </xdr:to>
        <xdr:sp macro="" textlink="">
          <xdr:nvSpPr>
            <xdr:cNvPr id="1452" name="Option Butto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51</xdr:row>
          <xdr:rowOff>85725</xdr:rowOff>
        </xdr:from>
        <xdr:to>
          <xdr:col>8</xdr:col>
          <xdr:colOff>95250</xdr:colOff>
          <xdr:row>51</xdr:row>
          <xdr:rowOff>304800</xdr:rowOff>
        </xdr:to>
        <xdr:sp macro="" textlink="">
          <xdr:nvSpPr>
            <xdr:cNvPr id="1453" name="Option Butto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51</xdr:row>
          <xdr:rowOff>85725</xdr:rowOff>
        </xdr:from>
        <xdr:to>
          <xdr:col>9</xdr:col>
          <xdr:colOff>95250</xdr:colOff>
          <xdr:row>51</xdr:row>
          <xdr:rowOff>304800</xdr:rowOff>
        </xdr:to>
        <xdr:sp macro="" textlink="">
          <xdr:nvSpPr>
            <xdr:cNvPr id="1454" name="Option Butto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52</xdr:row>
          <xdr:rowOff>85725</xdr:rowOff>
        </xdr:from>
        <xdr:to>
          <xdr:col>9</xdr:col>
          <xdr:colOff>285750</xdr:colOff>
          <xdr:row>54</xdr:row>
          <xdr:rowOff>66676</xdr:rowOff>
        </xdr:to>
        <xdr:sp macro="" textlink="">
          <xdr:nvSpPr>
            <xdr:cNvPr id="1461" name="Group Box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53</xdr:row>
          <xdr:rowOff>0</xdr:rowOff>
        </xdr:from>
        <xdr:to>
          <xdr:col>6</xdr:col>
          <xdr:colOff>352425</xdr:colOff>
          <xdr:row>54</xdr:row>
          <xdr:rowOff>38100</xdr:rowOff>
        </xdr:to>
        <xdr:sp macro="" textlink="">
          <xdr:nvSpPr>
            <xdr:cNvPr id="1462" name="Option Butto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53</xdr:row>
          <xdr:rowOff>0</xdr:rowOff>
        </xdr:from>
        <xdr:to>
          <xdr:col>8</xdr:col>
          <xdr:colOff>371475</xdr:colOff>
          <xdr:row>54</xdr:row>
          <xdr:rowOff>38100</xdr:rowOff>
        </xdr:to>
        <xdr:sp macro="" textlink="">
          <xdr:nvSpPr>
            <xdr:cNvPr id="1463" name="Option Butto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93</xdr:row>
          <xdr:rowOff>94839</xdr:rowOff>
        </xdr:from>
        <xdr:to>
          <xdr:col>8</xdr:col>
          <xdr:colOff>295275</xdr:colOff>
          <xdr:row>95</xdr:row>
          <xdr:rowOff>75788</xdr:rowOff>
        </xdr:to>
        <xdr:sp macro="" textlink="">
          <xdr:nvSpPr>
            <xdr:cNvPr id="1470" name="Group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332133</xdr:colOff>
          <xdr:row>94</xdr:row>
          <xdr:rowOff>9941</xdr:rowOff>
        </xdr:from>
        <xdr:to>
          <xdr:col>6</xdr:col>
          <xdr:colOff>274983</xdr:colOff>
          <xdr:row>95</xdr:row>
          <xdr:rowOff>40172</xdr:rowOff>
        </xdr:to>
        <xdr:sp macro="" textlink="">
          <xdr:nvSpPr>
            <xdr:cNvPr id="1471" name="Option Button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303558</xdr:colOff>
          <xdr:row>94</xdr:row>
          <xdr:rowOff>9941</xdr:rowOff>
        </xdr:from>
        <xdr:to>
          <xdr:col>8</xdr:col>
          <xdr:colOff>246408</xdr:colOff>
          <xdr:row>95</xdr:row>
          <xdr:rowOff>40172</xdr:rowOff>
        </xdr:to>
        <xdr:sp macro="" textlink="">
          <xdr:nvSpPr>
            <xdr:cNvPr id="1472" name="Option Button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133350</xdr:rowOff>
        </xdr:from>
        <xdr:to>
          <xdr:col>3</xdr:col>
          <xdr:colOff>390525</xdr:colOff>
          <xdr:row>3</xdr:row>
          <xdr:rowOff>85725</xdr:rowOff>
        </xdr:to>
        <xdr:sp macro="" textlink="">
          <xdr:nvSpPr>
            <xdr:cNvPr id="1543" name="Group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276225</xdr:colOff>
      <xdr:row>1</xdr:row>
      <xdr:rowOff>85725</xdr:rowOff>
    </xdr:from>
    <xdr:to>
      <xdr:col>1</xdr:col>
      <xdr:colOff>409575</xdr:colOff>
      <xdr:row>2</xdr:row>
      <xdr:rowOff>47625</xdr:rowOff>
    </xdr:to>
    <xdr:sp macro="" textlink="">
      <xdr:nvSpPr>
        <xdr:cNvPr id="1544" name="Text Box 520"/>
        <xdr:cNvSpPr txBox="1">
          <a:spLocks noChangeArrowheads="1"/>
        </xdr:cNvSpPr>
      </xdr:nvSpPr>
      <xdr:spPr bwMode="auto">
        <a:xfrm>
          <a:off x="276225" y="12363450"/>
          <a:ext cx="7810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Rechute :</a:t>
          </a:r>
        </a:p>
      </xdr:txBody>
    </xdr:sp>
    <xdr:clientData/>
  </xdr:twoCellAnchor>
  <xdr:twoCellAnchor>
    <xdr:from>
      <xdr:col>3</xdr:col>
      <xdr:colOff>581025</xdr:colOff>
      <xdr:row>1</xdr:row>
      <xdr:rowOff>85725</xdr:rowOff>
    </xdr:from>
    <xdr:to>
      <xdr:col>5</xdr:col>
      <xdr:colOff>523875</xdr:colOff>
      <xdr:row>2</xdr:row>
      <xdr:rowOff>0</xdr:rowOff>
    </xdr:to>
    <xdr:sp macro="" textlink="">
      <xdr:nvSpPr>
        <xdr:cNvPr id="1545" name="Text Box 521"/>
        <xdr:cNvSpPr txBox="1">
          <a:spLocks noChangeArrowheads="1"/>
        </xdr:cNvSpPr>
      </xdr:nvSpPr>
      <xdr:spPr bwMode="auto">
        <a:xfrm>
          <a:off x="2524125" y="12363450"/>
          <a:ext cx="1238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* Type d'accident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1</xdr:row>
          <xdr:rowOff>104775</xdr:rowOff>
        </xdr:from>
        <xdr:to>
          <xdr:col>2</xdr:col>
          <xdr:colOff>285750</xdr:colOff>
          <xdr:row>2</xdr:row>
          <xdr:rowOff>47625</xdr:rowOff>
        </xdr:to>
        <xdr:sp macro="" textlink="">
          <xdr:nvSpPr>
            <xdr:cNvPr id="1546" name="Option Butto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</xdr:row>
          <xdr:rowOff>104775</xdr:rowOff>
        </xdr:from>
        <xdr:to>
          <xdr:col>3</xdr:col>
          <xdr:colOff>180975</xdr:colOff>
          <xdr:row>2</xdr:row>
          <xdr:rowOff>47625</xdr:rowOff>
        </xdr:to>
        <xdr:sp macro="" textlink="">
          <xdr:nvSpPr>
            <xdr:cNvPr id="1547" name="Option Butto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257175</xdr:colOff>
      <xdr:row>0</xdr:row>
      <xdr:rowOff>104775</xdr:rowOff>
    </xdr:from>
    <xdr:to>
      <xdr:col>3</xdr:col>
      <xdr:colOff>400050</xdr:colOff>
      <xdr:row>3</xdr:row>
      <xdr:rowOff>66675</xdr:rowOff>
    </xdr:to>
    <xdr:sp macro="" textlink="">
      <xdr:nvSpPr>
        <xdr:cNvPr id="8644" name="Rectangle 524"/>
        <xdr:cNvSpPr>
          <a:spLocks noChangeArrowheads="1"/>
        </xdr:cNvSpPr>
      </xdr:nvSpPr>
      <xdr:spPr bwMode="auto">
        <a:xfrm>
          <a:off x="257175" y="104775"/>
          <a:ext cx="2085975" cy="438150"/>
        </a:xfrm>
        <a:prstGeom prst="rect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68</xdr:row>
          <xdr:rowOff>57150</xdr:rowOff>
        </xdr:from>
        <xdr:to>
          <xdr:col>6</xdr:col>
          <xdr:colOff>66675</xdr:colOff>
          <xdr:row>69</xdr:row>
          <xdr:rowOff>57150</xdr:rowOff>
        </xdr:to>
        <xdr:sp macro="" textlink="">
          <xdr:nvSpPr>
            <xdr:cNvPr id="5311" name="Check Box 1215" hidden="1">
              <a:extLst>
                <a:ext uri="{63B3BB69-23CF-44E3-9099-C40C66FF867C}">
                  <a14:compatExt spid="_x0000_s5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67</xdr:row>
          <xdr:rowOff>19050</xdr:rowOff>
        </xdr:from>
        <xdr:to>
          <xdr:col>6</xdr:col>
          <xdr:colOff>66675</xdr:colOff>
          <xdr:row>68</xdr:row>
          <xdr:rowOff>9525</xdr:rowOff>
        </xdr:to>
        <xdr:sp macro="" textlink="">
          <xdr:nvSpPr>
            <xdr:cNvPr id="5312" name="Check Box 1216" hidden="1">
              <a:extLst>
                <a:ext uri="{63B3BB69-23CF-44E3-9099-C40C66FF867C}">
                  <a14:compatExt spid="_x0000_s5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402534</xdr:colOff>
          <xdr:row>87</xdr:row>
          <xdr:rowOff>9525</xdr:rowOff>
        </xdr:from>
        <xdr:to>
          <xdr:col>6</xdr:col>
          <xdr:colOff>97734</xdr:colOff>
          <xdr:row>88</xdr:row>
          <xdr:rowOff>3727</xdr:rowOff>
        </xdr:to>
        <xdr:sp macro="" textlink="">
          <xdr:nvSpPr>
            <xdr:cNvPr id="5403" name="Check Box 1307" hidden="1">
              <a:extLst>
                <a:ext uri="{63B3BB69-23CF-44E3-9099-C40C66FF867C}">
                  <a14:compatExt spid="_x0000_s5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2.xml"/><Relationship Id="rId21" Type="http://schemas.openxmlformats.org/officeDocument/2006/relationships/ctrlProp" Target="../ctrlProps/ctrlProp17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63" Type="http://schemas.openxmlformats.org/officeDocument/2006/relationships/ctrlProp" Target="../ctrlProps/ctrlProp59.xml"/><Relationship Id="rId68" Type="http://schemas.openxmlformats.org/officeDocument/2006/relationships/ctrlProp" Target="../ctrlProps/ctrlProp64.xml"/><Relationship Id="rId84" Type="http://schemas.openxmlformats.org/officeDocument/2006/relationships/ctrlProp" Target="../ctrlProps/ctrlProp80.xml"/><Relationship Id="rId89" Type="http://schemas.openxmlformats.org/officeDocument/2006/relationships/ctrlProp" Target="../ctrlProps/ctrlProp85.xml"/><Relationship Id="rId16" Type="http://schemas.openxmlformats.org/officeDocument/2006/relationships/ctrlProp" Target="../ctrlProps/ctrlProp12.xml"/><Relationship Id="rId11" Type="http://schemas.openxmlformats.org/officeDocument/2006/relationships/ctrlProp" Target="../ctrlProps/ctrlProp7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53" Type="http://schemas.openxmlformats.org/officeDocument/2006/relationships/ctrlProp" Target="../ctrlProps/ctrlProp49.xml"/><Relationship Id="rId58" Type="http://schemas.openxmlformats.org/officeDocument/2006/relationships/ctrlProp" Target="../ctrlProps/ctrlProp54.xml"/><Relationship Id="rId74" Type="http://schemas.openxmlformats.org/officeDocument/2006/relationships/ctrlProp" Target="../ctrlProps/ctrlProp70.xml"/><Relationship Id="rId79" Type="http://schemas.openxmlformats.org/officeDocument/2006/relationships/ctrlProp" Target="../ctrlProps/ctrlProp75.xml"/><Relationship Id="rId5" Type="http://schemas.openxmlformats.org/officeDocument/2006/relationships/ctrlProp" Target="../ctrlProps/ctrlProp1.xml"/><Relationship Id="rId90" Type="http://schemas.openxmlformats.org/officeDocument/2006/relationships/ctrlProp" Target="../ctrlProps/ctrlProp86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64" Type="http://schemas.openxmlformats.org/officeDocument/2006/relationships/ctrlProp" Target="../ctrlProps/ctrlProp60.xml"/><Relationship Id="rId69" Type="http://schemas.openxmlformats.org/officeDocument/2006/relationships/ctrlProp" Target="../ctrlProps/ctrlProp65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72" Type="http://schemas.openxmlformats.org/officeDocument/2006/relationships/ctrlProp" Target="../ctrlProps/ctrlProp68.xml"/><Relationship Id="rId80" Type="http://schemas.openxmlformats.org/officeDocument/2006/relationships/ctrlProp" Target="../ctrlProps/ctrlProp76.xml"/><Relationship Id="rId85" Type="http://schemas.openxmlformats.org/officeDocument/2006/relationships/ctrlProp" Target="../ctrlProps/ctrlProp81.xml"/><Relationship Id="rId93" Type="http://schemas.openxmlformats.org/officeDocument/2006/relationships/ctrlProp" Target="../ctrlProps/ctrlProp89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59" Type="http://schemas.openxmlformats.org/officeDocument/2006/relationships/ctrlProp" Target="../ctrlProps/ctrlProp55.xml"/><Relationship Id="rId67" Type="http://schemas.openxmlformats.org/officeDocument/2006/relationships/ctrlProp" Target="../ctrlProps/ctrlProp63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62" Type="http://schemas.openxmlformats.org/officeDocument/2006/relationships/ctrlProp" Target="../ctrlProps/ctrlProp58.xml"/><Relationship Id="rId70" Type="http://schemas.openxmlformats.org/officeDocument/2006/relationships/ctrlProp" Target="../ctrlProps/ctrlProp66.xml"/><Relationship Id="rId75" Type="http://schemas.openxmlformats.org/officeDocument/2006/relationships/ctrlProp" Target="../ctrlProps/ctrlProp71.xml"/><Relationship Id="rId83" Type="http://schemas.openxmlformats.org/officeDocument/2006/relationships/ctrlProp" Target="../ctrlProps/ctrlProp79.xml"/><Relationship Id="rId88" Type="http://schemas.openxmlformats.org/officeDocument/2006/relationships/ctrlProp" Target="../ctrlProps/ctrlProp84.xml"/><Relationship Id="rId91" Type="http://schemas.openxmlformats.org/officeDocument/2006/relationships/ctrlProp" Target="../ctrlProps/ctrlProp8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57" Type="http://schemas.openxmlformats.org/officeDocument/2006/relationships/ctrlProp" Target="../ctrlProps/ctrlProp53.xml"/><Relationship Id="rId10" Type="http://schemas.openxmlformats.org/officeDocument/2006/relationships/ctrlProp" Target="../ctrlProps/ctrlProp6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60" Type="http://schemas.openxmlformats.org/officeDocument/2006/relationships/ctrlProp" Target="../ctrlProps/ctrlProp56.xml"/><Relationship Id="rId65" Type="http://schemas.openxmlformats.org/officeDocument/2006/relationships/ctrlProp" Target="../ctrlProps/ctrlProp61.xml"/><Relationship Id="rId73" Type="http://schemas.openxmlformats.org/officeDocument/2006/relationships/ctrlProp" Target="../ctrlProps/ctrlProp69.xml"/><Relationship Id="rId78" Type="http://schemas.openxmlformats.org/officeDocument/2006/relationships/ctrlProp" Target="../ctrlProps/ctrlProp74.xml"/><Relationship Id="rId81" Type="http://schemas.openxmlformats.org/officeDocument/2006/relationships/ctrlProp" Target="../ctrlProps/ctrlProp77.xml"/><Relationship Id="rId86" Type="http://schemas.openxmlformats.org/officeDocument/2006/relationships/ctrlProp" Target="../ctrlProps/ctrlProp82.xml"/><Relationship Id="rId94" Type="http://schemas.openxmlformats.org/officeDocument/2006/relationships/comments" Target="../comments1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9" Type="http://schemas.openxmlformats.org/officeDocument/2006/relationships/ctrlProp" Target="../ctrlProps/ctrlProp35.xml"/><Relationship Id="rId34" Type="http://schemas.openxmlformats.org/officeDocument/2006/relationships/ctrlProp" Target="../ctrlProps/ctrlProp30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6" Type="http://schemas.openxmlformats.org/officeDocument/2006/relationships/ctrlProp" Target="../ctrlProps/ctrlProp72.xml"/><Relationship Id="rId7" Type="http://schemas.openxmlformats.org/officeDocument/2006/relationships/ctrlProp" Target="../ctrlProps/ctrlProp3.xml"/><Relationship Id="rId71" Type="http://schemas.openxmlformats.org/officeDocument/2006/relationships/ctrlProp" Target="../ctrlProps/ctrlProp67.xml"/><Relationship Id="rId92" Type="http://schemas.openxmlformats.org/officeDocument/2006/relationships/ctrlProp" Target="../ctrlProps/ctrlProp8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5.xml"/><Relationship Id="rId24" Type="http://schemas.openxmlformats.org/officeDocument/2006/relationships/ctrlProp" Target="../ctrlProps/ctrlProp20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66" Type="http://schemas.openxmlformats.org/officeDocument/2006/relationships/ctrlProp" Target="../ctrlProps/ctrlProp62.xml"/><Relationship Id="rId87" Type="http://schemas.openxmlformats.org/officeDocument/2006/relationships/ctrlProp" Target="../ctrlProps/ctrlProp83.xml"/><Relationship Id="rId61" Type="http://schemas.openxmlformats.org/officeDocument/2006/relationships/ctrlProp" Target="../ctrlProps/ctrlProp57.xml"/><Relationship Id="rId82" Type="http://schemas.openxmlformats.org/officeDocument/2006/relationships/ctrlProp" Target="../ctrlProps/ctrlProp78.xml"/><Relationship Id="rId19" Type="http://schemas.openxmlformats.org/officeDocument/2006/relationships/ctrlProp" Target="../ctrlProps/ctrlProp15.xml"/><Relationship Id="rId14" Type="http://schemas.openxmlformats.org/officeDocument/2006/relationships/ctrlProp" Target="../ctrlProps/ctrlProp10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56" Type="http://schemas.openxmlformats.org/officeDocument/2006/relationships/ctrlProp" Target="../ctrlProps/ctrlProp52.xml"/><Relationship Id="rId77" Type="http://schemas.openxmlformats.org/officeDocument/2006/relationships/ctrlProp" Target="../ctrlProps/ctrlProp7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V100"/>
  <sheetViews>
    <sheetView showGridLines="0" tabSelected="1" zoomScale="115" zoomScaleNormal="115" zoomScaleSheetLayoutView="100" workbookViewId="0">
      <selection activeCell="S91" sqref="S91"/>
    </sheetView>
  </sheetViews>
  <sheetFormatPr baseColWidth="10" defaultColWidth="0" defaultRowHeight="15" customHeight="1" x14ac:dyDescent="0.2"/>
  <cols>
    <col min="1" max="10" width="9.7109375" style="3" customWidth="1"/>
    <col min="11" max="11" width="9.85546875" style="17" customWidth="1"/>
    <col min="12" max="12" width="22" style="17" customWidth="1"/>
    <col min="13" max="13" width="9.85546875" style="18" customWidth="1"/>
    <col min="14" max="14" width="19.85546875" style="18" customWidth="1"/>
    <col min="15" max="15" width="13" style="18" customWidth="1"/>
    <col min="16" max="26" width="9.85546875" style="18" customWidth="1"/>
    <col min="27" max="70" width="9.85546875" style="20" customWidth="1"/>
    <col min="71" max="16384" width="9.85546875" style="3" hidden="1"/>
  </cols>
  <sheetData>
    <row r="1" spans="1:70" s="4" customFormat="1" ht="11.25" customHeight="1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8"/>
      <c r="L1" s="8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s="5" customFormat="1" ht="21.75" customHeight="1" x14ac:dyDescent="0.25">
      <c r="A2" s="32"/>
      <c r="B2" s="33"/>
      <c r="C2" s="32"/>
      <c r="D2" s="34"/>
      <c r="E2" s="35"/>
      <c r="F2" s="34"/>
      <c r="G2" s="34"/>
      <c r="H2" s="34"/>
      <c r="I2" s="36"/>
      <c r="J2" s="36"/>
      <c r="K2" s="8">
        <v>2</v>
      </c>
      <c r="L2" s="8" t="str">
        <f>IF(K2=0,"",INDEX(Accident,K2))</f>
        <v>Accident de service</v>
      </c>
      <c r="M2" s="10">
        <v>0</v>
      </c>
      <c r="N2" s="10" t="str">
        <f>IF(M2=0,"",INDEX(rechute,M2))</f>
        <v/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</row>
    <row r="3" spans="1:70" s="5" customFormat="1" ht="4.5" customHeight="1" x14ac:dyDescent="0.2">
      <c r="A3" s="36"/>
      <c r="B3" s="36"/>
      <c r="C3" s="36"/>
      <c r="D3" s="36"/>
      <c r="E3" s="36"/>
      <c r="F3" s="36"/>
      <c r="G3" s="36"/>
      <c r="H3" s="36"/>
      <c r="I3" s="36"/>
      <c r="J3" s="36"/>
      <c r="K3" s="8"/>
      <c r="L3" s="8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</row>
    <row r="4" spans="1:70" s="4" customFormat="1" ht="12.75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8"/>
      <c r="L4" s="8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</row>
    <row r="5" spans="1:70" s="4" customFormat="1" ht="30" hidden="1" customHeight="1" x14ac:dyDescent="0.2">
      <c r="A5" s="61" t="s">
        <v>0</v>
      </c>
      <c r="B5" s="61"/>
      <c r="C5" s="61"/>
      <c r="D5" s="61"/>
      <c r="E5" s="61"/>
      <c r="F5" s="61"/>
      <c r="G5" s="61"/>
      <c r="H5" s="61"/>
      <c r="I5" s="61"/>
      <c r="J5" s="61"/>
      <c r="K5" s="8"/>
      <c r="L5" s="8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</row>
    <row r="6" spans="1:70" s="4" customFormat="1" ht="9" hidden="1" customHeigh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8"/>
      <c r="L6" s="8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</row>
    <row r="7" spans="1:70" ht="17.25" hidden="1" customHeight="1" x14ac:dyDescent="0.25">
      <c r="A7" s="57" t="s">
        <v>34</v>
      </c>
      <c r="B7" s="57"/>
      <c r="C7" s="47"/>
      <c r="D7" s="47"/>
      <c r="E7" s="47"/>
      <c r="F7" s="57" t="s">
        <v>35</v>
      </c>
      <c r="G7" s="57"/>
      <c r="H7" s="58"/>
      <c r="I7" s="58"/>
      <c r="J7" s="58"/>
      <c r="K7" s="6"/>
      <c r="L7" s="6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spans="1:70" ht="17.25" hidden="1" customHeight="1" x14ac:dyDescent="0.25">
      <c r="A8" s="57" t="s">
        <v>36</v>
      </c>
      <c r="B8" s="57"/>
      <c r="C8" s="46"/>
      <c r="D8" s="46"/>
      <c r="E8" s="46"/>
      <c r="F8" s="46"/>
      <c r="G8" s="46"/>
      <c r="H8" s="46"/>
      <c r="I8" s="46"/>
      <c r="J8" s="46"/>
      <c r="K8" s="6"/>
      <c r="L8" s="6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</row>
    <row r="9" spans="1:70" s="4" customFormat="1" ht="9" hidden="1" customHeight="1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8"/>
      <c r="L9" s="8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</row>
    <row r="10" spans="1:70" ht="15" hidden="1" customHeight="1" x14ac:dyDescent="0.25">
      <c r="A10" s="31" t="s">
        <v>40</v>
      </c>
      <c r="B10" s="31"/>
      <c r="C10" s="31"/>
      <c r="D10" s="31"/>
      <c r="E10" s="31"/>
      <c r="F10" s="31"/>
      <c r="G10" s="31"/>
      <c r="H10" s="31"/>
      <c r="I10" s="31"/>
      <c r="J10" s="31"/>
      <c r="K10" s="8">
        <v>1</v>
      </c>
      <c r="L10" s="8" t="str">
        <f>IF(K10=0,"",INDEX(Arret_OuiNon,K10))</f>
        <v>Arrêt</v>
      </c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</row>
    <row r="11" spans="1:70" s="4" customFormat="1" ht="9" hidden="1" customHeight="1" x14ac:dyDescent="0.25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8"/>
      <c r="L11" s="8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</row>
    <row r="12" spans="1:70" ht="15" hidden="1" customHeight="1" x14ac:dyDescent="0.25">
      <c r="A12" s="31" t="s">
        <v>47</v>
      </c>
      <c r="B12" s="31"/>
      <c r="C12" s="31"/>
      <c r="D12" s="31"/>
      <c r="E12" s="31"/>
      <c r="F12" s="31"/>
      <c r="G12" s="31"/>
      <c r="H12" s="31"/>
      <c r="I12" s="31"/>
      <c r="J12" s="31"/>
      <c r="K12" s="6"/>
      <c r="L12" s="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</row>
    <row r="13" spans="1:70" ht="15" hidden="1" customHeight="1" x14ac:dyDescent="0.25">
      <c r="A13" s="54" t="s">
        <v>38</v>
      </c>
      <c r="B13" s="54"/>
      <c r="C13" s="47"/>
      <c r="D13" s="47"/>
      <c r="E13" s="47"/>
      <c r="F13" s="64" t="s">
        <v>39</v>
      </c>
      <c r="G13" s="64"/>
      <c r="H13" s="47"/>
      <c r="I13" s="47"/>
      <c r="J13" s="47"/>
      <c r="K13" s="6"/>
      <c r="L13" s="6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spans="1:70" ht="15" hidden="1" customHeight="1" x14ac:dyDescent="0.25">
      <c r="A14" s="54" t="s">
        <v>37</v>
      </c>
      <c r="B14" s="54"/>
      <c r="C14" s="54"/>
      <c r="D14" s="50" t="str">
        <f>IF(AND((AT_FinArret1-AT_DebArret1)&lt;&gt;0,AT_FinArret1&lt;&gt;0,AT_DebArret1&lt;&gt;0),AT_FinArret1-AT_DebArret1+1,"")</f>
        <v/>
      </c>
      <c r="E14" s="50"/>
      <c r="F14" s="50"/>
      <c r="G14" s="59"/>
      <c r="H14" s="59"/>
      <c r="I14" s="59"/>
      <c r="J14" s="37"/>
      <c r="K14" s="6"/>
      <c r="L14" s="6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</row>
    <row r="15" spans="1:70" s="4" customFormat="1" ht="9" hidden="1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8"/>
      <c r="L15" s="8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</row>
    <row r="16" spans="1:70" ht="15" hidden="1" customHeight="1" x14ac:dyDescent="0.25">
      <c r="A16" s="31" t="s">
        <v>41</v>
      </c>
      <c r="B16" s="31"/>
      <c r="C16" s="31"/>
      <c r="D16" s="31"/>
      <c r="E16" s="31"/>
      <c r="F16" s="31"/>
      <c r="G16" s="31"/>
      <c r="H16" s="31"/>
      <c r="I16" s="31"/>
      <c r="J16" s="31"/>
      <c r="K16" s="6"/>
      <c r="L16" s="6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</row>
    <row r="17" spans="1:70" ht="9" hidden="1" customHeight="1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6"/>
      <c r="L17" s="6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</row>
    <row r="18" spans="1:70" ht="17.25" hidden="1" customHeight="1" x14ac:dyDescent="0.25">
      <c r="A18" s="57" t="s">
        <v>44</v>
      </c>
      <c r="B18" s="57"/>
      <c r="C18" s="57"/>
      <c r="D18" s="31"/>
      <c r="E18" s="31"/>
      <c r="F18" s="31"/>
      <c r="G18" s="31" t="s">
        <v>1</v>
      </c>
      <c r="H18" s="31"/>
      <c r="I18" s="31"/>
      <c r="J18" s="31"/>
      <c r="K18" s="6">
        <v>1</v>
      </c>
      <c r="L18" s="8" t="str">
        <f>IF(K18=0,"",INDEX(Mission,K18))</f>
        <v>Agent en mission</v>
      </c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</row>
    <row r="19" spans="1:70" ht="5.25" hidden="1" customHeight="1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6"/>
      <c r="L19" s="8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</row>
    <row r="20" spans="1:70" ht="5.25" hidden="1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6"/>
      <c r="L20" s="6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</row>
    <row r="21" spans="1:70" ht="30" hidden="1" customHeight="1" x14ac:dyDescent="0.2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6"/>
      <c r="L21" s="6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</row>
    <row r="22" spans="1:70" ht="15" hidden="1" customHeight="1" x14ac:dyDescent="0.25">
      <c r="A22" s="31" t="s">
        <v>46</v>
      </c>
      <c r="B22" s="31"/>
      <c r="C22" s="31"/>
      <c r="D22" s="31"/>
      <c r="E22" s="31"/>
      <c r="F22" s="31"/>
      <c r="G22" s="31"/>
      <c r="H22" s="31"/>
      <c r="I22" s="31"/>
      <c r="J22" s="31"/>
      <c r="K22" s="6"/>
      <c r="L22" s="6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</row>
    <row r="23" spans="1:70" ht="25.5" hidden="1" customHeight="1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8">
        <v>2</v>
      </c>
      <c r="L23" s="8" t="str">
        <f>IF(K23=0,"",INDEX(Trajet,K23))</f>
        <v>Parcours détourné</v>
      </c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</row>
    <row r="24" spans="1:70" ht="27" hidden="1" customHeight="1" x14ac:dyDescent="0.25">
      <c r="A24" s="56" t="s">
        <v>56</v>
      </c>
      <c r="B24" s="57"/>
      <c r="C24" s="57"/>
      <c r="D24" s="57"/>
      <c r="E24" s="57"/>
      <c r="F24" s="57"/>
      <c r="G24" s="57"/>
      <c r="H24" s="57"/>
      <c r="I24" s="57"/>
      <c r="J24" s="57"/>
      <c r="K24" s="6"/>
      <c r="L24" s="6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</row>
    <row r="25" spans="1:70" ht="45" hidden="1" customHeight="1" x14ac:dyDescent="0.2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6"/>
      <c r="L25" s="6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</row>
    <row r="26" spans="1:70" s="4" customFormat="1" ht="9" hidden="1" customHeight="1" x14ac:dyDescent="0.25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8"/>
      <c r="L26" s="8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</row>
    <row r="27" spans="1:70" ht="15" hidden="1" customHeight="1" x14ac:dyDescent="0.25">
      <c r="A27" s="31" t="s">
        <v>43</v>
      </c>
      <c r="B27" s="31"/>
      <c r="C27" s="31"/>
      <c r="D27" s="31"/>
      <c r="E27" s="31"/>
      <c r="F27" s="31"/>
      <c r="G27" s="31"/>
      <c r="H27" s="31" t="s">
        <v>2</v>
      </c>
      <c r="I27" s="31"/>
      <c r="J27" s="31"/>
      <c r="K27" s="6">
        <v>1</v>
      </c>
      <c r="L27" s="8" t="str">
        <f>IF(K27=0,"",INDEX(Arret_TrajetOuiNon,K27))</f>
        <v>Arrêt</v>
      </c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</row>
    <row r="28" spans="1:70" ht="5.25" hidden="1" customHeight="1" x14ac:dyDescent="0.25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6"/>
      <c r="L28" s="8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</row>
    <row r="29" spans="1:70" ht="60" hidden="1" customHeight="1" x14ac:dyDescent="0.2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6"/>
      <c r="L29" s="6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</row>
    <row r="30" spans="1:70" ht="9" hidden="1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6"/>
      <c r="L30" s="6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</row>
    <row r="31" spans="1:70" ht="45.75" hidden="1" customHeight="1" x14ac:dyDescent="0.25">
      <c r="A31" s="56" t="s">
        <v>42</v>
      </c>
      <c r="B31" s="56"/>
      <c r="C31" s="56"/>
      <c r="D31" s="56"/>
      <c r="E31" s="56"/>
      <c r="F31" s="56"/>
      <c r="G31" s="56"/>
      <c r="H31" s="56"/>
      <c r="I31" s="56"/>
      <c r="J31" s="56"/>
      <c r="K31" s="6"/>
      <c r="L31" s="6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</row>
    <row r="32" spans="1:70" ht="75.75" hidden="1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6"/>
      <c r="L32" s="6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</row>
    <row r="33" spans="1:256" s="4" customFormat="1" ht="18" hidden="1" customHeight="1" x14ac:dyDescent="0.25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8"/>
      <c r="L33" s="8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</row>
    <row r="34" spans="1:256" s="4" customFormat="1" ht="30" customHeight="1" x14ac:dyDescent="0.2">
      <c r="A34" s="61" t="s">
        <v>48</v>
      </c>
      <c r="B34" s="61"/>
      <c r="C34" s="61"/>
      <c r="D34" s="61"/>
      <c r="E34" s="61"/>
      <c r="F34" s="61"/>
      <c r="G34" s="61"/>
      <c r="H34" s="61"/>
      <c r="I34" s="61"/>
      <c r="J34" s="61"/>
      <c r="K34" s="8"/>
      <c r="L34" s="8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</row>
    <row r="35" spans="1:256" s="4" customFormat="1" ht="9" customHeight="1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8"/>
      <c r="L35" s="8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</row>
    <row r="36" spans="1:256" s="4" customFormat="1" ht="18" customHeight="1" x14ac:dyDescent="0.2">
      <c r="A36" s="49" t="s">
        <v>55</v>
      </c>
      <c r="B36" s="49"/>
      <c r="C36" s="49"/>
      <c r="D36" s="49"/>
      <c r="E36" s="49"/>
      <c r="F36" s="49"/>
      <c r="G36" s="49"/>
      <c r="H36" s="49"/>
      <c r="I36" s="49"/>
      <c r="J36" s="49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60"/>
      <c r="BT36" s="60"/>
      <c r="BU36" s="60"/>
      <c r="BV36" s="60"/>
      <c r="BW36" s="60"/>
      <c r="BX36" s="60"/>
      <c r="BY36" s="60"/>
      <c r="BZ36" s="60"/>
      <c r="CA36" s="60"/>
      <c r="CB36" s="60"/>
      <c r="CC36" s="60"/>
      <c r="CD36" s="60"/>
      <c r="CE36" s="60"/>
      <c r="CF36" s="60"/>
      <c r="CG36" s="60"/>
      <c r="CH36" s="60"/>
      <c r="CI36" s="60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60"/>
      <c r="DH36" s="60"/>
      <c r="DI36" s="60"/>
      <c r="DJ36" s="60"/>
      <c r="DK36" s="60"/>
      <c r="DL36" s="60"/>
      <c r="DM36" s="60"/>
      <c r="DN36" s="60"/>
      <c r="DO36" s="60"/>
      <c r="DP36" s="60"/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EB36" s="60"/>
      <c r="EC36" s="60"/>
      <c r="ED36" s="60"/>
      <c r="EE36" s="60"/>
      <c r="EF36" s="60"/>
      <c r="EG36" s="60"/>
      <c r="EH36" s="60"/>
      <c r="EI36" s="60"/>
      <c r="EJ36" s="60"/>
      <c r="EK36" s="60"/>
      <c r="EL36" s="60"/>
      <c r="EM36" s="60"/>
      <c r="EN36" s="60"/>
      <c r="EO36" s="60"/>
      <c r="EP36" s="60"/>
      <c r="EQ36" s="60"/>
      <c r="ER36" s="60"/>
      <c r="ES36" s="60"/>
      <c r="ET36" s="60"/>
      <c r="EU36" s="60"/>
      <c r="EV36" s="60"/>
      <c r="EW36" s="60"/>
      <c r="EX36" s="60"/>
      <c r="EY36" s="60"/>
      <c r="EZ36" s="60"/>
      <c r="FA36" s="60"/>
      <c r="FB36" s="60"/>
      <c r="FC36" s="60"/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FO36" s="60"/>
      <c r="FP36" s="60"/>
      <c r="FQ36" s="60"/>
      <c r="FR36" s="60"/>
      <c r="FS36" s="60"/>
      <c r="FT36" s="60"/>
      <c r="FU36" s="60"/>
      <c r="FV36" s="60"/>
      <c r="FW36" s="60"/>
      <c r="FX36" s="60"/>
      <c r="FY36" s="60"/>
      <c r="FZ36" s="60"/>
      <c r="GA36" s="60"/>
      <c r="GB36" s="60"/>
      <c r="GC36" s="60"/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O36" s="60"/>
      <c r="GP36" s="60"/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  <c r="HB36" s="60"/>
      <c r="HC36" s="60"/>
      <c r="HD36" s="60"/>
      <c r="HE36" s="60"/>
      <c r="HF36" s="60"/>
      <c r="HG36" s="60"/>
      <c r="HH36" s="60"/>
      <c r="HI36" s="60"/>
      <c r="HJ36" s="60"/>
      <c r="HK36" s="60"/>
      <c r="HL36" s="60"/>
      <c r="HM36" s="60"/>
      <c r="HN36" s="60"/>
      <c r="HO36" s="60"/>
      <c r="HP36" s="60"/>
      <c r="HQ36" s="60"/>
      <c r="HR36" s="60"/>
      <c r="HS36" s="60"/>
      <c r="HT36" s="60"/>
      <c r="HU36" s="60"/>
      <c r="HV36" s="60"/>
      <c r="HW36" s="60"/>
      <c r="HX36" s="60"/>
      <c r="HY36" s="60"/>
      <c r="HZ36" s="60"/>
      <c r="IA36" s="60"/>
      <c r="IB36" s="60"/>
      <c r="IC36" s="60"/>
      <c r="ID36" s="60"/>
      <c r="IE36" s="60"/>
      <c r="IF36" s="60"/>
      <c r="IG36" s="60"/>
      <c r="IH36" s="60"/>
      <c r="II36" s="60"/>
      <c r="IJ36" s="60"/>
      <c r="IK36" s="60"/>
      <c r="IL36" s="60"/>
      <c r="IM36" s="60"/>
      <c r="IN36" s="60"/>
      <c r="IO36" s="60"/>
      <c r="IP36" s="60"/>
      <c r="IQ36" s="60"/>
      <c r="IR36" s="60"/>
      <c r="IS36" s="60"/>
      <c r="IT36" s="60"/>
      <c r="IU36" s="60"/>
      <c r="IV36" s="60"/>
    </row>
    <row r="37" spans="1:256" s="4" customFormat="1" ht="9" customHeight="1" x14ac:dyDescent="0.25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8"/>
      <c r="L37" s="8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</row>
    <row r="38" spans="1:256" ht="17.25" customHeight="1" x14ac:dyDescent="0.25">
      <c r="A38" s="57" t="s">
        <v>34</v>
      </c>
      <c r="B38" s="57"/>
      <c r="C38" s="47"/>
      <c r="D38" s="47"/>
      <c r="E38" s="47"/>
      <c r="F38" s="57" t="s">
        <v>35</v>
      </c>
      <c r="G38" s="57"/>
      <c r="H38" s="58"/>
      <c r="I38" s="58"/>
      <c r="J38" s="58"/>
      <c r="K38" s="6"/>
      <c r="L38" s="6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</row>
    <row r="39" spans="1:256" ht="17.25" customHeight="1" x14ac:dyDescent="0.25">
      <c r="A39" s="57" t="s">
        <v>36</v>
      </c>
      <c r="B39" s="57"/>
      <c r="C39" s="47"/>
      <c r="D39" s="47"/>
      <c r="E39" s="47"/>
      <c r="F39" s="47"/>
      <c r="G39" s="47"/>
      <c r="H39" s="47"/>
      <c r="I39" s="47"/>
      <c r="J39" s="47"/>
      <c r="K39" s="6"/>
      <c r="L39" s="6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</row>
    <row r="40" spans="1:256" s="4" customFormat="1" ht="9" customHeight="1" x14ac:dyDescent="0.2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8"/>
      <c r="L40" s="8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</row>
    <row r="41" spans="1:256" ht="15" customHeight="1" x14ac:dyDescent="0.25">
      <c r="A41" s="31" t="s">
        <v>45</v>
      </c>
      <c r="B41" s="31"/>
      <c r="C41" s="31"/>
      <c r="D41" s="31"/>
      <c r="E41" s="31"/>
      <c r="F41" s="31"/>
      <c r="G41" s="30"/>
      <c r="H41" s="30"/>
      <c r="I41" s="30"/>
      <c r="J41" s="30"/>
      <c r="K41" s="6"/>
      <c r="L41" s="6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</row>
    <row r="42" spans="1:256" ht="81.75" customHeight="1" x14ac:dyDescent="0.2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6"/>
      <c r="L42" s="6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</row>
    <row r="43" spans="1:256" s="4" customFormat="1" ht="18" customHeight="1" x14ac:dyDescent="0.2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8"/>
      <c r="L43" s="8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</row>
    <row r="44" spans="1:256" s="4" customFormat="1" ht="18" customHeight="1" x14ac:dyDescent="0.2">
      <c r="A44" s="49" t="s">
        <v>3</v>
      </c>
      <c r="B44" s="49"/>
      <c r="C44" s="49"/>
      <c r="D44" s="49"/>
      <c r="E44" s="49"/>
      <c r="F44" s="49"/>
      <c r="G44" s="49"/>
      <c r="H44" s="49"/>
      <c r="I44" s="49"/>
      <c r="J44" s="49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60"/>
      <c r="BT44" s="60"/>
      <c r="BU44" s="60"/>
      <c r="BV44" s="60"/>
      <c r="BW44" s="60"/>
      <c r="BX44" s="60"/>
      <c r="BY44" s="60"/>
      <c r="BZ44" s="60"/>
      <c r="CA44" s="60"/>
      <c r="CB44" s="60"/>
      <c r="CC44" s="60"/>
      <c r="CD44" s="60"/>
      <c r="CE44" s="60"/>
      <c r="CF44" s="60"/>
      <c r="CG44" s="60"/>
      <c r="CH44" s="60"/>
      <c r="CI44" s="60"/>
      <c r="CJ44" s="60"/>
      <c r="CK44" s="60"/>
      <c r="CL44" s="60"/>
      <c r="CM44" s="60"/>
      <c r="CN44" s="60"/>
      <c r="CO44" s="60"/>
      <c r="CP44" s="60"/>
      <c r="CQ44" s="60"/>
      <c r="CR44" s="60"/>
      <c r="CS44" s="60"/>
      <c r="CT44" s="60"/>
      <c r="CU44" s="60"/>
      <c r="CV44" s="60"/>
      <c r="CW44" s="60"/>
      <c r="CX44" s="60"/>
      <c r="CY44" s="60"/>
      <c r="CZ44" s="60"/>
      <c r="DA44" s="60"/>
      <c r="DB44" s="60"/>
      <c r="DC44" s="60"/>
      <c r="DD44" s="60"/>
      <c r="DE44" s="60"/>
      <c r="DF44" s="60"/>
      <c r="DG44" s="60"/>
      <c r="DH44" s="60"/>
      <c r="DI44" s="60"/>
      <c r="DJ44" s="60"/>
      <c r="DK44" s="60"/>
      <c r="DL44" s="60"/>
      <c r="DM44" s="60"/>
      <c r="DN44" s="60"/>
      <c r="DO44" s="60"/>
      <c r="DP44" s="60"/>
      <c r="DQ44" s="60"/>
      <c r="DR44" s="60"/>
      <c r="DS44" s="60"/>
      <c r="DT44" s="60"/>
      <c r="DU44" s="60"/>
      <c r="DV44" s="60"/>
      <c r="DW44" s="60"/>
      <c r="DX44" s="60"/>
      <c r="DY44" s="60"/>
      <c r="DZ44" s="60"/>
      <c r="EA44" s="60"/>
      <c r="EB44" s="60"/>
      <c r="EC44" s="60"/>
      <c r="ED44" s="60"/>
      <c r="EE44" s="60"/>
      <c r="EF44" s="60"/>
      <c r="EG44" s="60"/>
      <c r="EH44" s="60"/>
      <c r="EI44" s="60"/>
      <c r="EJ44" s="60"/>
      <c r="EK44" s="60"/>
      <c r="EL44" s="60"/>
      <c r="EM44" s="60"/>
      <c r="EN44" s="60"/>
      <c r="EO44" s="60"/>
      <c r="EP44" s="60"/>
      <c r="EQ44" s="60"/>
      <c r="ER44" s="60"/>
      <c r="ES44" s="60"/>
      <c r="ET44" s="60"/>
      <c r="EU44" s="60"/>
      <c r="EV44" s="60"/>
      <c r="EW44" s="60"/>
      <c r="EX44" s="60"/>
      <c r="EY44" s="60"/>
      <c r="EZ44" s="60"/>
      <c r="FA44" s="60"/>
      <c r="FB44" s="60"/>
      <c r="FC44" s="60"/>
      <c r="FD44" s="60"/>
      <c r="FE44" s="60"/>
      <c r="FF44" s="60"/>
      <c r="FG44" s="60"/>
      <c r="FH44" s="60"/>
      <c r="FI44" s="60"/>
      <c r="FJ44" s="60"/>
      <c r="FK44" s="60"/>
      <c r="FL44" s="60"/>
      <c r="FM44" s="60"/>
      <c r="FN44" s="60"/>
      <c r="FO44" s="60"/>
      <c r="FP44" s="60"/>
      <c r="FQ44" s="60"/>
      <c r="FR44" s="60"/>
      <c r="FS44" s="60"/>
      <c r="FT44" s="60"/>
      <c r="FU44" s="60"/>
      <c r="FV44" s="60"/>
      <c r="FW44" s="60"/>
      <c r="FX44" s="60"/>
      <c r="FY44" s="60"/>
      <c r="FZ44" s="60"/>
      <c r="GA44" s="60"/>
      <c r="GB44" s="60"/>
      <c r="GC44" s="60"/>
      <c r="GD44" s="60"/>
      <c r="GE44" s="60"/>
      <c r="GF44" s="60"/>
      <c r="GG44" s="60"/>
      <c r="GH44" s="60"/>
      <c r="GI44" s="60"/>
      <c r="GJ44" s="60"/>
      <c r="GK44" s="60"/>
      <c r="GL44" s="60"/>
      <c r="GM44" s="60"/>
      <c r="GN44" s="60"/>
      <c r="GO44" s="60"/>
      <c r="GP44" s="60"/>
      <c r="GQ44" s="60"/>
      <c r="GR44" s="60"/>
      <c r="GS44" s="60"/>
      <c r="GT44" s="60"/>
      <c r="GU44" s="60"/>
      <c r="GV44" s="60"/>
      <c r="GW44" s="60"/>
      <c r="GX44" s="60"/>
      <c r="GY44" s="60"/>
      <c r="GZ44" s="60"/>
      <c r="HA44" s="60"/>
      <c r="HB44" s="60"/>
      <c r="HC44" s="60"/>
      <c r="HD44" s="60"/>
      <c r="HE44" s="60"/>
      <c r="HF44" s="60"/>
      <c r="HG44" s="60"/>
      <c r="HH44" s="60"/>
      <c r="HI44" s="60"/>
      <c r="HJ44" s="60"/>
      <c r="HK44" s="60"/>
      <c r="HL44" s="60"/>
      <c r="HM44" s="60"/>
      <c r="HN44" s="60"/>
      <c r="HO44" s="60"/>
      <c r="HP44" s="60"/>
      <c r="HQ44" s="60"/>
      <c r="HR44" s="60"/>
      <c r="HS44" s="60"/>
      <c r="HT44" s="60"/>
      <c r="HU44" s="60"/>
      <c r="HV44" s="60"/>
      <c r="HW44" s="60"/>
      <c r="HX44" s="60"/>
      <c r="HY44" s="60"/>
      <c r="HZ44" s="60"/>
      <c r="IA44" s="60"/>
      <c r="IB44" s="60"/>
      <c r="IC44" s="60"/>
      <c r="ID44" s="60"/>
      <c r="IE44" s="60"/>
      <c r="IF44" s="60"/>
      <c r="IG44" s="60"/>
      <c r="IH44" s="60"/>
      <c r="II44" s="60"/>
      <c r="IJ44" s="60"/>
      <c r="IK44" s="60"/>
      <c r="IL44" s="60"/>
      <c r="IM44" s="60"/>
      <c r="IN44" s="60"/>
      <c r="IO44" s="60"/>
      <c r="IP44" s="60"/>
      <c r="IQ44" s="60"/>
      <c r="IR44" s="60"/>
      <c r="IS44" s="60"/>
      <c r="IT44" s="60"/>
      <c r="IU44" s="60"/>
      <c r="IV44" s="60"/>
    </row>
    <row r="45" spans="1:256" s="4" customFormat="1" ht="21" customHeight="1" x14ac:dyDescent="0.2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8"/>
      <c r="L45" s="8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</row>
    <row r="46" spans="1:256" ht="15" customHeight="1" x14ac:dyDescent="0.25">
      <c r="A46" s="31" t="s">
        <v>53</v>
      </c>
      <c r="B46" s="31"/>
      <c r="C46" s="31"/>
      <c r="D46" s="31"/>
      <c r="E46" s="31"/>
      <c r="F46" s="31"/>
      <c r="G46" s="30"/>
      <c r="H46" s="30"/>
      <c r="I46" s="30"/>
      <c r="J46" s="30"/>
      <c r="K46" s="6"/>
      <c r="L46" s="6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</row>
    <row r="47" spans="1:256" ht="25.5" customHeight="1" x14ac:dyDescent="0.2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6"/>
      <c r="L47" s="6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</row>
    <row r="48" spans="1:256" ht="15" customHeight="1" x14ac:dyDescent="0.25">
      <c r="A48" s="31" t="s">
        <v>52</v>
      </c>
      <c r="B48" s="31"/>
      <c r="C48" s="31"/>
      <c r="D48" s="31"/>
      <c r="E48" s="31"/>
      <c r="F48" s="31"/>
      <c r="G48" s="30"/>
      <c r="H48" s="30"/>
      <c r="I48" s="30"/>
      <c r="J48" s="30"/>
      <c r="K48" s="6"/>
      <c r="L48" s="6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</row>
    <row r="49" spans="1:70" ht="30" customHeight="1" x14ac:dyDescent="0.2">
      <c r="A49" s="62"/>
      <c r="B49" s="62"/>
      <c r="C49" s="62"/>
      <c r="D49" s="62"/>
      <c r="E49" s="62"/>
      <c r="F49" s="62"/>
      <c r="G49" s="62"/>
      <c r="H49" s="62"/>
      <c r="I49" s="62"/>
      <c r="J49" s="62"/>
      <c r="K49" s="6"/>
      <c r="L49" s="6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</row>
    <row r="50" spans="1:70" s="4" customFormat="1" ht="6" customHeight="1" x14ac:dyDescent="0.25">
      <c r="A50" s="31"/>
      <c r="B50" s="31"/>
      <c r="C50" s="31"/>
      <c r="D50" s="38"/>
      <c r="E50" s="31"/>
      <c r="F50" s="31"/>
      <c r="G50" s="31"/>
      <c r="H50" s="31"/>
      <c r="I50" s="31"/>
      <c r="J50" s="31"/>
      <c r="K50" s="8"/>
      <c r="L50" s="8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</row>
    <row r="51" spans="1:70" ht="29.25" customHeight="1" x14ac:dyDescent="0.25">
      <c r="A51" s="39" t="s">
        <v>49</v>
      </c>
      <c r="B51" s="31"/>
      <c r="C51" s="31"/>
      <c r="D51" s="31"/>
      <c r="E51" s="31"/>
      <c r="F51" s="53" t="s">
        <v>112</v>
      </c>
      <c r="G51" s="53"/>
      <c r="H51" s="30"/>
      <c r="I51" s="30"/>
      <c r="J51" s="30"/>
      <c r="K51" s="6">
        <v>1</v>
      </c>
      <c r="L51" s="8" t="str">
        <f>IF(K51=0,"",INDEX(ActHab,K51))</f>
        <v>Activité habituelle</v>
      </c>
      <c r="M51" s="7">
        <v>2</v>
      </c>
      <c r="N51" s="8" t="str">
        <f>IF(M51=0,"",INDEX(Travail_Isole,M51))</f>
        <v>Non isolé</v>
      </c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</row>
    <row r="52" spans="1:70" ht="29.25" customHeight="1" x14ac:dyDescent="0.25">
      <c r="A52" s="39" t="s">
        <v>50</v>
      </c>
      <c r="B52" s="31"/>
      <c r="C52" s="31"/>
      <c r="D52" s="31"/>
      <c r="E52" s="31"/>
      <c r="F52" s="39" t="s">
        <v>51</v>
      </c>
      <c r="G52" s="30"/>
      <c r="H52" s="30"/>
      <c r="I52" s="30"/>
      <c r="J52" s="30"/>
      <c r="K52" s="6">
        <v>2</v>
      </c>
      <c r="L52" s="8" t="str">
        <f>IF(K52=0,"",INDEX(ActUrgente,K52))</f>
        <v>Pas d'urgence</v>
      </c>
      <c r="M52" s="7">
        <v>1</v>
      </c>
      <c r="N52" s="8" t="str">
        <f>IF(M52=0,"",INDEX(Lieu_Hab,M52))</f>
        <v>Lieu de travail habituel</v>
      </c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</row>
    <row r="53" spans="1:70" ht="9" customHeight="1" x14ac:dyDescent="0.25">
      <c r="A53" s="39"/>
      <c r="B53" s="31"/>
      <c r="C53" s="31"/>
      <c r="D53" s="31"/>
      <c r="E53" s="31"/>
      <c r="F53" s="31"/>
      <c r="G53" s="30"/>
      <c r="H53" s="30"/>
      <c r="I53" s="30"/>
      <c r="J53" s="30"/>
      <c r="K53" s="6"/>
      <c r="L53" s="6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</row>
    <row r="54" spans="1:70" ht="15" customHeight="1" x14ac:dyDescent="0.25">
      <c r="A54" s="31" t="s">
        <v>54</v>
      </c>
      <c r="B54" s="31"/>
      <c r="C54" s="31"/>
      <c r="D54" s="31"/>
      <c r="E54" s="31"/>
      <c r="F54" s="31"/>
      <c r="G54" s="30"/>
      <c r="H54" s="30"/>
      <c r="I54" s="30"/>
      <c r="J54" s="30"/>
      <c r="K54" s="6">
        <v>1</v>
      </c>
      <c r="L54" s="8" t="str">
        <f>IF(K54=0,"",INDEX(Charge,K54))</f>
        <v>Charge lourde</v>
      </c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</row>
    <row r="55" spans="1:70" ht="6.75" customHeight="1" x14ac:dyDescent="0.25">
      <c r="A55" s="31"/>
      <c r="B55" s="31"/>
      <c r="C55" s="31"/>
      <c r="D55" s="31"/>
      <c r="E55" s="31"/>
      <c r="F55" s="31"/>
      <c r="G55" s="30"/>
      <c r="H55" s="30"/>
      <c r="I55" s="30"/>
      <c r="J55" s="30"/>
      <c r="K55" s="6"/>
      <c r="L55" s="8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</row>
    <row r="56" spans="1:70" ht="16.5" customHeight="1" x14ac:dyDescent="0.25">
      <c r="A56" s="31" t="s">
        <v>436</v>
      </c>
      <c r="B56" s="31"/>
      <c r="C56" s="31"/>
      <c r="D56" s="31"/>
      <c r="E56" s="31"/>
      <c r="F56" s="31"/>
      <c r="G56" s="40"/>
      <c r="H56" s="40"/>
      <c r="I56" s="40"/>
      <c r="J56" s="40"/>
      <c r="K56" s="6"/>
      <c r="L56" s="6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</row>
    <row r="57" spans="1:70" ht="21" customHeight="1" x14ac:dyDescent="0.2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6"/>
      <c r="L57" s="6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</row>
    <row r="58" spans="1:70" ht="9" customHeight="1" x14ac:dyDescent="0.2">
      <c r="A58" s="38"/>
      <c r="B58" s="38"/>
      <c r="C58" s="38"/>
      <c r="D58" s="38"/>
      <c r="E58" s="38"/>
      <c r="F58" s="38"/>
      <c r="G58" s="40"/>
      <c r="H58" s="40"/>
      <c r="I58" s="40"/>
      <c r="J58" s="40"/>
      <c r="K58" s="6"/>
      <c r="L58" s="6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</row>
    <row r="59" spans="1:70" ht="15" customHeight="1" x14ac:dyDescent="0.25">
      <c r="A59" s="41" t="s">
        <v>88</v>
      </c>
      <c r="B59" s="31"/>
      <c r="C59" s="31"/>
      <c r="D59" s="31"/>
      <c r="E59" s="31"/>
      <c r="F59" s="31"/>
      <c r="G59" s="30"/>
      <c r="H59" s="30"/>
      <c r="I59" s="30"/>
      <c r="J59" s="30"/>
      <c r="K59" s="12" t="s">
        <v>122</v>
      </c>
      <c r="L59" s="12"/>
      <c r="M59" s="13"/>
      <c r="N59" s="7"/>
      <c r="O59" s="13" t="s">
        <v>123</v>
      </c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</row>
    <row r="60" spans="1:70" ht="17.25" customHeight="1" x14ac:dyDescent="0.25">
      <c r="A60" s="42"/>
      <c r="B60" s="31" t="s">
        <v>68</v>
      </c>
      <c r="C60" s="31"/>
      <c r="D60" s="31"/>
      <c r="E60" s="31"/>
      <c r="F60" s="42"/>
      <c r="G60" s="31" t="s">
        <v>77</v>
      </c>
      <c r="H60" s="30"/>
      <c r="I60" s="30"/>
      <c r="J60" s="30"/>
      <c r="K60" s="6" t="b">
        <v>0</v>
      </c>
      <c r="L60" s="6" t="str">
        <f>IF(K60=TRUE,B60,"")</f>
        <v/>
      </c>
      <c r="M60" s="7" t="b">
        <v>0</v>
      </c>
      <c r="N60" s="6" t="str">
        <f>IF(M60=TRUE,G60,"")</f>
        <v/>
      </c>
      <c r="O60" s="14" t="str">
        <f>IF(L60&lt;&gt;"",L60&amp;CHAR(10),"")&amp;IF(L61&lt;&gt;"",L61&amp;CHAR(10),"")&amp;IF(L62&lt;&gt;"",L62&amp;CHAR(10),"")&amp;IF(L63&lt;&gt;"",L63&amp;CHAR(10),"")&amp;IF(L64&lt;&gt;"",L64&amp;CHAR(10),"")&amp;IF(L65&lt;&gt;"",L65&amp;CHAR(10),"")&amp;IF(L66&lt;&gt;"",L66&amp;CHAR(10),"")&amp;IF(L67&lt;&gt;"",L67&amp;CHAR(10),"")&amp;IF(L68&lt;&gt;"",L68&amp;CHAR(10),"")&amp;IF(L69&lt;&gt;"",L69&amp;CHAR(10),"")&amp;IF(L71&lt;&gt;"",L71&amp;CHAR(10),"")&amp;IF(L73&lt;&gt;"",L73&amp;CHAR(10),"")&amp;IF(N60&lt;&gt;"",N60&amp;CHAR(10),"")&amp;IF(N61&lt;&gt;"",N61&amp;CHAR(10),"")&amp;IF(N62&lt;&gt;"",N62&amp;CHAR(10),"")&amp;IF(N63&lt;&gt;"",N63&amp;CHAR(10),"")&amp;IF(N64&lt;&gt;"",N64&amp;CHAR(10),"")&amp;IF(N65&lt;&gt;"",N65&amp;CHAR(10),"")&amp;IF(N66&lt;&gt;"",N66&amp;CHAR(10),"")&amp;IF(N67&lt;&gt;"",N67&amp;CHAR(10),"")&amp;IF(N68&lt;&gt;"",N68&amp;CHAR(10),"")&amp;IF(N69&lt;&gt;"",N69&amp;CHAR(10),"")</f>
        <v/>
      </c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</row>
    <row r="61" spans="1:70" ht="17.25" customHeight="1" x14ac:dyDescent="0.25">
      <c r="A61" s="42"/>
      <c r="B61" s="31" t="s">
        <v>69</v>
      </c>
      <c r="C61" s="31"/>
      <c r="D61" s="31"/>
      <c r="E61" s="31"/>
      <c r="F61" s="42"/>
      <c r="G61" s="31" t="s">
        <v>78</v>
      </c>
      <c r="H61" s="30"/>
      <c r="I61" s="30"/>
      <c r="J61" s="30"/>
      <c r="K61" s="6" t="b">
        <v>0</v>
      </c>
      <c r="L61" s="6" t="str">
        <f t="shared" ref="L61:L74" si="0">IF(K61=TRUE,B61,"")</f>
        <v/>
      </c>
      <c r="M61" s="7" t="b">
        <v>0</v>
      </c>
      <c r="N61" s="6" t="str">
        <f t="shared" ref="N61:N69" si="1">IF(M61=TRUE,G61,"")</f>
        <v/>
      </c>
      <c r="O61" s="14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</row>
    <row r="62" spans="1:70" ht="17.25" customHeight="1" x14ac:dyDescent="0.25">
      <c r="A62" s="42"/>
      <c r="B62" s="31" t="s">
        <v>70</v>
      </c>
      <c r="C62" s="31"/>
      <c r="D62" s="31"/>
      <c r="E62" s="31"/>
      <c r="F62" s="42"/>
      <c r="G62" s="31" t="s">
        <v>79</v>
      </c>
      <c r="H62" s="30"/>
      <c r="I62" s="30"/>
      <c r="J62" s="30"/>
      <c r="K62" s="6" t="b">
        <v>0</v>
      </c>
      <c r="L62" s="6" t="str">
        <f t="shared" si="0"/>
        <v/>
      </c>
      <c r="M62" s="7" t="b">
        <v>0</v>
      </c>
      <c r="N62" s="6" t="str">
        <f t="shared" si="1"/>
        <v/>
      </c>
      <c r="O62" s="14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</row>
    <row r="63" spans="1:70" ht="17.25" customHeight="1" x14ac:dyDescent="0.25">
      <c r="A63" s="42"/>
      <c r="B63" s="31" t="s">
        <v>71</v>
      </c>
      <c r="C63" s="31"/>
      <c r="D63" s="31"/>
      <c r="E63" s="31"/>
      <c r="F63" s="42"/>
      <c r="G63" s="31" t="s">
        <v>80</v>
      </c>
      <c r="H63" s="30"/>
      <c r="I63" s="30"/>
      <c r="J63" s="30"/>
      <c r="K63" s="6" t="b">
        <v>0</v>
      </c>
      <c r="L63" s="6" t="str">
        <f t="shared" si="0"/>
        <v/>
      </c>
      <c r="M63" s="7" t="b">
        <v>0</v>
      </c>
      <c r="N63" s="6" t="str">
        <f t="shared" si="1"/>
        <v/>
      </c>
      <c r="O63" s="14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</row>
    <row r="64" spans="1:70" ht="17.25" customHeight="1" x14ac:dyDescent="0.25">
      <c r="A64" s="42"/>
      <c r="B64" s="31" t="s">
        <v>72</v>
      </c>
      <c r="C64" s="31"/>
      <c r="D64" s="31"/>
      <c r="E64" s="31"/>
      <c r="F64" s="42"/>
      <c r="G64" s="31" t="s">
        <v>81</v>
      </c>
      <c r="H64" s="30"/>
      <c r="I64" s="30"/>
      <c r="J64" s="30"/>
      <c r="K64" s="6" t="b">
        <v>0</v>
      </c>
      <c r="L64" s="6" t="str">
        <f t="shared" si="0"/>
        <v/>
      </c>
      <c r="M64" s="7" t="b">
        <v>0</v>
      </c>
      <c r="N64" s="6" t="str">
        <f t="shared" si="1"/>
        <v/>
      </c>
      <c r="O64" s="14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</row>
    <row r="65" spans="1:50" ht="17.25" customHeight="1" x14ac:dyDescent="0.25">
      <c r="A65" s="42"/>
      <c r="B65" s="31" t="s">
        <v>240</v>
      </c>
      <c r="C65" s="31"/>
      <c r="D65" s="31"/>
      <c r="E65" s="31"/>
      <c r="F65" s="42"/>
      <c r="G65" s="31" t="s">
        <v>82</v>
      </c>
      <c r="H65" s="30"/>
      <c r="I65" s="30"/>
      <c r="J65" s="30"/>
      <c r="K65" s="6" t="b">
        <v>0</v>
      </c>
      <c r="L65" s="6" t="str">
        <f t="shared" si="0"/>
        <v/>
      </c>
      <c r="M65" s="7" t="b">
        <v>0</v>
      </c>
      <c r="N65" s="6" t="str">
        <f t="shared" si="1"/>
        <v/>
      </c>
      <c r="O65" s="14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</row>
    <row r="66" spans="1:50" ht="17.25" customHeight="1" x14ac:dyDescent="0.25">
      <c r="A66" s="42"/>
      <c r="B66" s="31" t="s">
        <v>73</v>
      </c>
      <c r="C66" s="31"/>
      <c r="D66" s="31"/>
      <c r="E66" s="31"/>
      <c r="F66" s="42"/>
      <c r="G66" s="31" t="s">
        <v>83</v>
      </c>
      <c r="H66" s="30"/>
      <c r="I66" s="30"/>
      <c r="J66" s="30"/>
      <c r="K66" s="6" t="b">
        <v>0</v>
      </c>
      <c r="L66" s="6" t="str">
        <f t="shared" si="0"/>
        <v/>
      </c>
      <c r="M66" s="7" t="b">
        <v>0</v>
      </c>
      <c r="N66" s="6" t="str">
        <f t="shared" si="1"/>
        <v/>
      </c>
      <c r="O66" s="14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</row>
    <row r="67" spans="1:50" ht="17.25" customHeight="1" x14ac:dyDescent="0.25">
      <c r="A67" s="42"/>
      <c r="B67" s="31" t="s">
        <v>74</v>
      </c>
      <c r="C67" s="31"/>
      <c r="D67" s="31"/>
      <c r="E67" s="31"/>
      <c r="F67" s="42"/>
      <c r="G67" s="31" t="s">
        <v>84</v>
      </c>
      <c r="H67" s="30"/>
      <c r="I67" s="30"/>
      <c r="J67" s="30"/>
      <c r="K67" s="6" t="b">
        <v>0</v>
      </c>
      <c r="L67" s="6" t="str">
        <f t="shared" si="0"/>
        <v/>
      </c>
      <c r="M67" s="7" t="b">
        <v>0</v>
      </c>
      <c r="N67" s="6" t="str">
        <f t="shared" si="1"/>
        <v/>
      </c>
      <c r="O67" s="14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</row>
    <row r="68" spans="1:50" ht="17.25" customHeight="1" x14ac:dyDescent="0.25">
      <c r="A68" s="42"/>
      <c r="B68" s="31" t="s">
        <v>75</v>
      </c>
      <c r="C68" s="31"/>
      <c r="D68" s="31"/>
      <c r="E68" s="31"/>
      <c r="F68" s="42"/>
      <c r="G68" s="31" t="s">
        <v>85</v>
      </c>
      <c r="H68" s="30"/>
      <c r="I68" s="30"/>
      <c r="J68" s="30"/>
      <c r="K68" s="6" t="b">
        <v>0</v>
      </c>
      <c r="L68" s="6" t="str">
        <f t="shared" si="0"/>
        <v/>
      </c>
      <c r="M68" s="7" t="b">
        <v>0</v>
      </c>
      <c r="N68" s="6" t="str">
        <f t="shared" si="1"/>
        <v/>
      </c>
      <c r="O68" s="14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</row>
    <row r="69" spans="1:50" ht="17.25" customHeight="1" x14ac:dyDescent="0.25">
      <c r="A69" s="42"/>
      <c r="B69" s="31" t="s">
        <v>76</v>
      </c>
      <c r="C69" s="31"/>
      <c r="D69" s="31"/>
      <c r="E69" s="31"/>
      <c r="F69" s="31"/>
      <c r="G69" s="31" t="s">
        <v>261</v>
      </c>
      <c r="H69" s="30"/>
      <c r="I69" s="30"/>
      <c r="J69" s="30"/>
      <c r="K69" s="6" t="b">
        <v>0</v>
      </c>
      <c r="L69" s="6" t="str">
        <f t="shared" si="0"/>
        <v/>
      </c>
      <c r="M69" s="7" t="b">
        <v>0</v>
      </c>
      <c r="N69" s="6" t="str">
        <f t="shared" si="1"/>
        <v/>
      </c>
      <c r="O69" s="14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</row>
    <row r="70" spans="1:50" ht="9" customHeight="1" x14ac:dyDescent="0.25">
      <c r="A70" s="42"/>
      <c r="B70" s="31"/>
      <c r="C70" s="31"/>
      <c r="D70" s="31"/>
      <c r="E70" s="31"/>
      <c r="F70" s="31"/>
      <c r="G70" s="31"/>
      <c r="H70" s="30"/>
      <c r="I70" s="30"/>
      <c r="J70" s="30"/>
      <c r="K70" s="6"/>
      <c r="L70" s="6" t="str">
        <f>IF(K70=TRUE,B70,"")</f>
        <v/>
      </c>
      <c r="M70" s="7"/>
      <c r="N70" s="6"/>
      <c r="O70" s="14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</row>
    <row r="71" spans="1:50" ht="15" customHeight="1" x14ac:dyDescent="0.25">
      <c r="A71" s="42"/>
      <c r="B71" s="31" t="s">
        <v>86</v>
      </c>
      <c r="C71" s="31"/>
      <c r="D71" s="31"/>
      <c r="E71" s="31"/>
      <c r="F71" s="31"/>
      <c r="G71" s="30"/>
      <c r="H71" s="30"/>
      <c r="I71" s="30"/>
      <c r="J71" s="30"/>
      <c r="K71" s="6" t="b">
        <v>0</v>
      </c>
      <c r="L71" s="6" t="str">
        <f>IF(K71=TRUE,("Autres :"&amp;B72),"")</f>
        <v/>
      </c>
      <c r="M71" s="7"/>
      <c r="N71" s="6"/>
      <c r="O71" s="14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</row>
    <row r="72" spans="1:50" ht="45" customHeight="1" x14ac:dyDescent="0.2">
      <c r="A72" s="42"/>
      <c r="B72" s="51"/>
      <c r="C72" s="51"/>
      <c r="D72" s="51"/>
      <c r="E72" s="51"/>
      <c r="F72" s="51"/>
      <c r="G72" s="51"/>
      <c r="H72" s="51"/>
      <c r="I72" s="51"/>
      <c r="J72" s="51"/>
      <c r="K72" s="6"/>
      <c r="L72" s="6" t="str">
        <f t="shared" si="0"/>
        <v/>
      </c>
      <c r="M72" s="7"/>
      <c r="N72" s="6"/>
      <c r="O72" s="14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</row>
    <row r="73" spans="1:50" ht="15" customHeight="1" x14ac:dyDescent="0.25">
      <c r="A73" s="42"/>
      <c r="B73" s="31" t="s">
        <v>87</v>
      </c>
      <c r="C73" s="31"/>
      <c r="D73" s="31"/>
      <c r="E73" s="31"/>
      <c r="F73" s="31"/>
      <c r="G73" s="30"/>
      <c r="H73" s="30"/>
      <c r="I73" s="30"/>
      <c r="J73" s="30"/>
      <c r="K73" s="6" t="b">
        <v>0</v>
      </c>
      <c r="L73" s="6" t="str">
        <f>IF(K73=TRUE,("Éléments matériels en cause :"&amp;B74),"")</f>
        <v/>
      </c>
      <c r="M73" s="7"/>
      <c r="N73" s="6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</row>
    <row r="74" spans="1:50" ht="15.75" customHeight="1" x14ac:dyDescent="0.2">
      <c r="A74" s="30"/>
      <c r="B74" s="51"/>
      <c r="C74" s="51"/>
      <c r="D74" s="51"/>
      <c r="E74" s="51"/>
      <c r="F74" s="51"/>
      <c r="G74" s="51"/>
      <c r="H74" s="51"/>
      <c r="I74" s="51"/>
      <c r="J74" s="51"/>
      <c r="K74" s="6"/>
      <c r="L74" s="6" t="str">
        <f t="shared" si="0"/>
        <v/>
      </c>
      <c r="M74" s="7"/>
      <c r="N74" s="6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</row>
    <row r="75" spans="1:50" ht="9" customHeight="1" x14ac:dyDescent="0.2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6"/>
      <c r="L75" s="6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</row>
    <row r="76" spans="1:50" ht="9" customHeight="1" x14ac:dyDescent="0.2">
      <c r="A76" s="39"/>
      <c r="B76" s="43"/>
      <c r="C76" s="43"/>
      <c r="D76" s="43"/>
      <c r="E76" s="43"/>
      <c r="F76" s="43"/>
      <c r="G76" s="43"/>
      <c r="H76" s="43"/>
      <c r="I76" s="43"/>
      <c r="J76" s="43"/>
      <c r="K76" s="6"/>
      <c r="L76" s="6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</row>
    <row r="77" spans="1:50" ht="18" customHeight="1" x14ac:dyDescent="0.2">
      <c r="A77" s="49" t="s">
        <v>4</v>
      </c>
      <c r="B77" s="49"/>
      <c r="C77" s="49"/>
      <c r="D77" s="49"/>
      <c r="E77" s="49"/>
      <c r="F77" s="49"/>
      <c r="G77" s="49"/>
      <c r="H77" s="49"/>
      <c r="I77" s="49"/>
      <c r="J77" s="49"/>
      <c r="K77" s="12" t="s">
        <v>163</v>
      </c>
      <c r="L77" s="12"/>
      <c r="M77" s="13"/>
      <c r="N77" s="7"/>
      <c r="O77" s="13" t="s">
        <v>164</v>
      </c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</row>
    <row r="78" spans="1:50" ht="17.25" customHeight="1" x14ac:dyDescent="0.25">
      <c r="A78" s="42"/>
      <c r="B78" s="44" t="s">
        <v>5</v>
      </c>
      <c r="C78" s="31"/>
      <c r="D78" s="31"/>
      <c r="E78" s="31"/>
      <c r="F78" s="42"/>
      <c r="G78" s="44" t="s">
        <v>17</v>
      </c>
      <c r="H78" s="30"/>
      <c r="I78" s="30"/>
      <c r="J78" s="30"/>
      <c r="K78" s="6" t="b">
        <v>0</v>
      </c>
      <c r="L78" s="6" t="str">
        <f>IF(K78=TRUE,B78,"")</f>
        <v/>
      </c>
      <c r="M78" s="7" t="b">
        <v>0</v>
      </c>
      <c r="N78" s="6" t="str">
        <f>IF(M78=TRUE,G78,"")</f>
        <v/>
      </c>
      <c r="O78" s="15" t="str">
        <f>IF(L78&lt;&gt;"",L78&amp;CHAR(10),"")&amp;IF(L79&lt;&gt;"",L79&amp;CHAR(10),"")&amp;IF(L80&lt;&gt;"",L80&amp;CHAR(10),"")&amp;IF(L81&lt;&gt;"",L81&amp;CHAR(10),"")&amp;IF(L82&lt;&gt;"",L82&amp;CHAR(10),"")&amp;IF(L83&lt;&gt;"",L83&amp;CHAR(10),"")&amp;IF(L84&lt;&gt;"",L84&amp;CHAR(10),"")&amp;IF(L85&lt;&gt;"",L85&amp;CHAR(10),"")&amp;IF(L86&lt;&gt;"",L86&amp;CHAR(10),"")&amp;IF(L87&lt;&gt;"",L87&amp;CHAR(10),"")&amp;IF(L88&lt;&gt;"",L88&amp;CHAR(10),"")&amp;IF(N78&lt;&gt;"",N78&amp;CHAR(10),"")&amp;IF(N79&lt;&gt;"",N79&amp;CHAR(10),"")&amp;IF(N80&lt;&gt;"",N80&amp;CHAR(10),"")&amp;IF(N81&lt;&gt;"",N81&amp;CHAR(10),"")&amp;IF(N82&lt;&gt;"",N82&amp;CHAR(10),"")&amp;IF(N83&lt;&gt;"",N83&amp;CHAR(10),"")&amp;IF(N84&lt;&gt;"",N84&amp;CHAR(10),"")&amp;IF(N85&lt;&gt;"",N85&amp;CHAR(10),"")&amp;IF(N86&lt;&gt;"",N86&amp;CHAR(10),"")&amp;IF(N87&lt;&gt;"",N87&amp;CHAR(10),"")</f>
        <v/>
      </c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</row>
    <row r="79" spans="1:50" ht="17.25" customHeight="1" x14ac:dyDescent="0.25">
      <c r="A79" s="42"/>
      <c r="B79" s="44" t="s">
        <v>6</v>
      </c>
      <c r="C79" s="31"/>
      <c r="D79" s="31"/>
      <c r="E79" s="31"/>
      <c r="F79" s="42"/>
      <c r="G79" s="44" t="s">
        <v>18</v>
      </c>
      <c r="H79" s="30"/>
      <c r="I79" s="30"/>
      <c r="J79" s="30"/>
      <c r="K79" s="6" t="b">
        <v>0</v>
      </c>
      <c r="L79" s="6" t="str">
        <f t="shared" ref="L79:L89" si="2">IF(K79=TRUE,B79,"")</f>
        <v/>
      </c>
      <c r="M79" s="7" t="b">
        <v>0</v>
      </c>
      <c r="N79" s="6" t="str">
        <f t="shared" ref="N79:N89" si="3">IF(M79=TRUE,G79,"")</f>
        <v/>
      </c>
      <c r="O79" s="15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</row>
    <row r="80" spans="1:50" ht="17.25" customHeight="1" x14ac:dyDescent="0.25">
      <c r="A80" s="42"/>
      <c r="B80" s="44" t="s">
        <v>7</v>
      </c>
      <c r="C80" s="31"/>
      <c r="D80" s="31"/>
      <c r="E80" s="31"/>
      <c r="F80" s="42"/>
      <c r="G80" s="44" t="s">
        <v>19</v>
      </c>
      <c r="H80" s="30"/>
      <c r="I80" s="30"/>
      <c r="J80" s="30"/>
      <c r="K80" s="6" t="b">
        <v>0</v>
      </c>
      <c r="L80" s="6" t="str">
        <f t="shared" si="2"/>
        <v/>
      </c>
      <c r="M80" s="7" t="b">
        <v>0</v>
      </c>
      <c r="N80" s="6" t="str">
        <f t="shared" si="3"/>
        <v/>
      </c>
      <c r="O80" s="15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</row>
    <row r="81" spans="1:256" ht="17.25" customHeight="1" x14ac:dyDescent="0.25">
      <c r="A81" s="42"/>
      <c r="B81" s="44" t="s">
        <v>8</v>
      </c>
      <c r="C81" s="31"/>
      <c r="D81" s="31"/>
      <c r="E81" s="31"/>
      <c r="F81" s="42"/>
      <c r="G81" s="44" t="s">
        <v>20</v>
      </c>
      <c r="H81" s="30"/>
      <c r="I81" s="30"/>
      <c r="J81" s="30"/>
      <c r="K81" s="6" t="b">
        <v>0</v>
      </c>
      <c r="L81" s="6" t="str">
        <f t="shared" si="2"/>
        <v/>
      </c>
      <c r="M81" s="7" t="b">
        <v>0</v>
      </c>
      <c r="N81" s="6" t="str">
        <f t="shared" si="3"/>
        <v/>
      </c>
      <c r="O81" s="15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</row>
    <row r="82" spans="1:256" ht="17.25" customHeight="1" x14ac:dyDescent="0.25">
      <c r="A82" s="42"/>
      <c r="B82" s="44" t="s">
        <v>9</v>
      </c>
      <c r="C82" s="31"/>
      <c r="D82" s="31"/>
      <c r="E82" s="31"/>
      <c r="F82" s="42"/>
      <c r="G82" s="44" t="s">
        <v>21</v>
      </c>
      <c r="H82" s="30"/>
      <c r="I82" s="30"/>
      <c r="J82" s="30"/>
      <c r="K82" s="6" t="b">
        <v>0</v>
      </c>
      <c r="L82" s="6" t="str">
        <f t="shared" si="2"/>
        <v/>
      </c>
      <c r="M82" s="7" t="b">
        <v>0</v>
      </c>
      <c r="N82" s="6" t="str">
        <f t="shared" si="3"/>
        <v/>
      </c>
      <c r="O82" s="15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</row>
    <row r="83" spans="1:256" ht="17.25" customHeight="1" x14ac:dyDescent="0.25">
      <c r="A83" s="42"/>
      <c r="B83" s="44" t="s">
        <v>10</v>
      </c>
      <c r="C83" s="31"/>
      <c r="D83" s="31"/>
      <c r="E83" s="31"/>
      <c r="F83" s="42"/>
      <c r="G83" s="44" t="s">
        <v>22</v>
      </c>
      <c r="H83" s="30"/>
      <c r="I83" s="30"/>
      <c r="J83" s="30"/>
      <c r="K83" s="6" t="b">
        <v>0</v>
      </c>
      <c r="L83" s="6" t="str">
        <f t="shared" si="2"/>
        <v/>
      </c>
      <c r="M83" s="7" t="b">
        <v>0</v>
      </c>
      <c r="N83" s="6" t="str">
        <f t="shared" si="3"/>
        <v/>
      </c>
      <c r="O83" s="15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</row>
    <row r="84" spans="1:256" ht="17.25" customHeight="1" x14ac:dyDescent="0.25">
      <c r="A84" s="42"/>
      <c r="B84" s="44" t="s">
        <v>11</v>
      </c>
      <c r="C84" s="31"/>
      <c r="D84" s="31"/>
      <c r="E84" s="31"/>
      <c r="F84" s="42"/>
      <c r="G84" s="44" t="s">
        <v>23</v>
      </c>
      <c r="H84" s="30"/>
      <c r="I84" s="30"/>
      <c r="J84" s="30"/>
      <c r="K84" s="6" t="b">
        <v>0</v>
      </c>
      <c r="L84" s="6" t="str">
        <f t="shared" si="2"/>
        <v/>
      </c>
      <c r="M84" s="7" t="b">
        <v>0</v>
      </c>
      <c r="N84" s="6" t="str">
        <f t="shared" si="3"/>
        <v/>
      </c>
      <c r="O84" s="15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</row>
    <row r="85" spans="1:256" ht="17.25" customHeight="1" x14ac:dyDescent="0.25">
      <c r="A85" s="42"/>
      <c r="B85" s="44" t="s">
        <v>12</v>
      </c>
      <c r="C85" s="31"/>
      <c r="D85" s="31"/>
      <c r="E85" s="31"/>
      <c r="F85" s="42"/>
      <c r="G85" s="44" t="s">
        <v>24</v>
      </c>
      <c r="H85" s="30"/>
      <c r="I85" s="30"/>
      <c r="J85" s="30"/>
      <c r="K85" s="6" t="b">
        <v>0</v>
      </c>
      <c r="L85" s="6" t="str">
        <f t="shared" si="2"/>
        <v/>
      </c>
      <c r="M85" s="7" t="b">
        <v>0</v>
      </c>
      <c r="N85" s="6" t="str">
        <f t="shared" si="3"/>
        <v/>
      </c>
      <c r="O85" s="15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</row>
    <row r="86" spans="1:256" ht="17.25" customHeight="1" x14ac:dyDescent="0.25">
      <c r="A86" s="42"/>
      <c r="B86" s="44" t="s">
        <v>13</v>
      </c>
      <c r="C86" s="31"/>
      <c r="D86" s="31"/>
      <c r="E86" s="31"/>
      <c r="F86" s="42"/>
      <c r="G86" s="44" t="s">
        <v>25</v>
      </c>
      <c r="H86" s="30"/>
      <c r="I86" s="30"/>
      <c r="J86" s="30"/>
      <c r="K86" s="6" t="b">
        <v>0</v>
      </c>
      <c r="L86" s="6" t="str">
        <f t="shared" si="2"/>
        <v/>
      </c>
      <c r="M86" s="7" t="b">
        <v>0</v>
      </c>
      <c r="N86" s="6" t="str">
        <f t="shared" si="3"/>
        <v/>
      </c>
      <c r="O86" s="15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</row>
    <row r="87" spans="1:256" ht="17.25" customHeight="1" x14ac:dyDescent="0.25">
      <c r="A87" s="42"/>
      <c r="B87" s="44" t="s">
        <v>14</v>
      </c>
      <c r="C87" s="31"/>
      <c r="D87" s="31"/>
      <c r="E87" s="31"/>
      <c r="F87" s="42"/>
      <c r="G87" s="44" t="s">
        <v>26</v>
      </c>
      <c r="H87" s="30"/>
      <c r="I87" s="30"/>
      <c r="J87" s="30"/>
      <c r="K87" s="6" t="b">
        <v>0</v>
      </c>
      <c r="L87" s="6" t="str">
        <f t="shared" si="2"/>
        <v/>
      </c>
      <c r="M87" s="7" t="b">
        <v>0</v>
      </c>
      <c r="N87" s="6" t="str">
        <f t="shared" si="3"/>
        <v/>
      </c>
      <c r="O87" s="15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</row>
    <row r="88" spans="1:256" ht="17.25" customHeight="1" x14ac:dyDescent="0.25">
      <c r="A88" s="42"/>
      <c r="B88" s="44" t="s">
        <v>15</v>
      </c>
      <c r="C88" s="31"/>
      <c r="D88" s="31"/>
      <c r="E88" s="31"/>
      <c r="F88" s="31"/>
      <c r="G88" s="44" t="s">
        <v>262</v>
      </c>
      <c r="H88" s="30"/>
      <c r="I88" s="30"/>
      <c r="J88" s="30"/>
      <c r="K88" s="6" t="b">
        <v>0</v>
      </c>
      <c r="L88" s="6" t="str">
        <f t="shared" si="2"/>
        <v/>
      </c>
      <c r="M88" s="7" t="b">
        <v>0</v>
      </c>
      <c r="N88" s="6" t="str">
        <f t="shared" si="3"/>
        <v/>
      </c>
      <c r="O88" s="15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</row>
    <row r="89" spans="1:256" ht="17.25" customHeight="1" x14ac:dyDescent="0.25">
      <c r="A89" s="42"/>
      <c r="B89" s="44" t="s">
        <v>16</v>
      </c>
      <c r="C89" s="31"/>
      <c r="D89" s="31"/>
      <c r="E89" s="31"/>
      <c r="F89" s="31"/>
      <c r="G89" s="30"/>
      <c r="H89" s="30"/>
      <c r="I89" s="30"/>
      <c r="J89" s="30"/>
      <c r="K89" s="6" t="b">
        <v>0</v>
      </c>
      <c r="L89" s="6" t="str">
        <f t="shared" si="2"/>
        <v/>
      </c>
      <c r="M89" s="7"/>
      <c r="N89" s="6" t="str">
        <f t="shared" si="3"/>
        <v/>
      </c>
      <c r="O89" s="15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</row>
    <row r="90" spans="1:256" ht="9" customHeight="1" x14ac:dyDescent="0.2">
      <c r="A90" s="39"/>
      <c r="B90" s="43"/>
      <c r="C90" s="43"/>
      <c r="D90" s="43"/>
      <c r="E90" s="43"/>
      <c r="F90" s="43"/>
      <c r="G90" s="43"/>
      <c r="H90" s="43"/>
      <c r="I90" s="43"/>
      <c r="J90" s="43"/>
      <c r="K90" s="6"/>
      <c r="L90" s="6"/>
      <c r="M90" s="7"/>
      <c r="N90" s="6"/>
      <c r="O90" s="15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</row>
    <row r="91" spans="1:256" ht="18" customHeight="1" x14ac:dyDescent="0.2">
      <c r="A91" s="49" t="s">
        <v>27</v>
      </c>
      <c r="B91" s="49"/>
      <c r="C91" s="49"/>
      <c r="D91" s="49"/>
      <c r="E91" s="49"/>
      <c r="F91" s="49"/>
      <c r="G91" s="49"/>
      <c r="H91" s="49"/>
      <c r="I91" s="49"/>
      <c r="J91" s="49"/>
      <c r="K91" s="12" t="s">
        <v>187</v>
      </c>
      <c r="L91" s="12"/>
      <c r="M91" s="12"/>
      <c r="N91" s="12"/>
      <c r="O91" s="7"/>
      <c r="P91" s="16"/>
      <c r="Q91" s="16"/>
      <c r="R91" s="16"/>
      <c r="S91" s="13" t="s">
        <v>188</v>
      </c>
      <c r="T91" s="16"/>
      <c r="U91" s="16"/>
      <c r="V91" s="16"/>
      <c r="W91" s="16"/>
      <c r="X91" s="16"/>
      <c r="Y91" s="16"/>
      <c r="Z91" s="16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63"/>
      <c r="BT91" s="63"/>
      <c r="BU91" s="63"/>
      <c r="BV91" s="63"/>
      <c r="BW91" s="63"/>
      <c r="BX91" s="63"/>
      <c r="BY91" s="63"/>
      <c r="BZ91" s="63"/>
      <c r="CA91" s="63"/>
      <c r="CB91" s="63"/>
      <c r="CC91" s="63"/>
      <c r="CD91" s="63"/>
      <c r="CE91" s="63"/>
      <c r="CF91" s="63"/>
      <c r="CG91" s="63"/>
      <c r="CH91" s="63"/>
      <c r="CI91" s="63"/>
      <c r="CJ91" s="63"/>
      <c r="CK91" s="63"/>
      <c r="CL91" s="63"/>
      <c r="CM91" s="63"/>
      <c r="CN91" s="63"/>
      <c r="CO91" s="63"/>
      <c r="CP91" s="63"/>
      <c r="CQ91" s="63"/>
      <c r="CR91" s="63"/>
      <c r="CS91" s="63"/>
      <c r="CT91" s="63"/>
      <c r="CU91" s="63"/>
      <c r="CV91" s="63"/>
      <c r="CW91" s="63"/>
      <c r="CX91" s="63"/>
      <c r="CY91" s="63"/>
      <c r="CZ91" s="63"/>
      <c r="DA91" s="63"/>
      <c r="DB91" s="63"/>
      <c r="DC91" s="63"/>
      <c r="DD91" s="63"/>
      <c r="DE91" s="63"/>
      <c r="DF91" s="63"/>
      <c r="DG91" s="63"/>
      <c r="DH91" s="63"/>
      <c r="DI91" s="63"/>
      <c r="DJ91" s="63"/>
      <c r="DK91" s="63"/>
      <c r="DL91" s="63"/>
      <c r="DM91" s="63"/>
      <c r="DN91" s="63"/>
      <c r="DO91" s="63"/>
      <c r="DP91" s="63"/>
      <c r="DQ91" s="63"/>
      <c r="DR91" s="63"/>
      <c r="DS91" s="63"/>
      <c r="DT91" s="63"/>
      <c r="DU91" s="63"/>
      <c r="DV91" s="63"/>
      <c r="DW91" s="63"/>
      <c r="DX91" s="63"/>
      <c r="DY91" s="63"/>
      <c r="DZ91" s="63"/>
      <c r="EA91" s="63"/>
      <c r="EB91" s="63"/>
      <c r="EC91" s="63"/>
      <c r="ED91" s="63"/>
      <c r="EE91" s="63"/>
      <c r="EF91" s="63"/>
      <c r="EG91" s="63"/>
      <c r="EH91" s="63"/>
      <c r="EI91" s="63"/>
      <c r="EJ91" s="63"/>
      <c r="EK91" s="63"/>
      <c r="EL91" s="63"/>
      <c r="EM91" s="63"/>
      <c r="EN91" s="63"/>
      <c r="EO91" s="63"/>
      <c r="EP91" s="63"/>
      <c r="EQ91" s="63"/>
      <c r="ER91" s="63"/>
      <c r="ES91" s="63"/>
      <c r="ET91" s="63"/>
      <c r="EU91" s="63"/>
      <c r="EV91" s="63"/>
      <c r="EW91" s="63"/>
      <c r="EX91" s="63"/>
      <c r="EY91" s="63"/>
      <c r="EZ91" s="63"/>
      <c r="FA91" s="63"/>
      <c r="FB91" s="63"/>
      <c r="FC91" s="63"/>
      <c r="FD91" s="63"/>
      <c r="FE91" s="63"/>
      <c r="FF91" s="63"/>
      <c r="FG91" s="63"/>
      <c r="FH91" s="63"/>
      <c r="FI91" s="63"/>
      <c r="FJ91" s="63"/>
      <c r="FK91" s="63"/>
      <c r="FL91" s="63"/>
      <c r="FM91" s="63"/>
      <c r="FN91" s="63"/>
      <c r="FO91" s="63"/>
      <c r="FP91" s="63"/>
      <c r="FQ91" s="63"/>
      <c r="FR91" s="63"/>
      <c r="FS91" s="63"/>
      <c r="FT91" s="63"/>
      <c r="FU91" s="63"/>
      <c r="FV91" s="63"/>
      <c r="FW91" s="63"/>
      <c r="FX91" s="63"/>
      <c r="FY91" s="63"/>
      <c r="FZ91" s="63"/>
      <c r="GA91" s="63"/>
      <c r="GB91" s="63"/>
      <c r="GC91" s="63"/>
      <c r="GD91" s="63"/>
      <c r="GE91" s="63"/>
      <c r="GF91" s="63"/>
      <c r="GG91" s="63"/>
      <c r="GH91" s="63"/>
      <c r="GI91" s="63"/>
      <c r="GJ91" s="63"/>
      <c r="GK91" s="63"/>
      <c r="GL91" s="63"/>
      <c r="GM91" s="63"/>
      <c r="GN91" s="63"/>
      <c r="GO91" s="63"/>
      <c r="GP91" s="63"/>
      <c r="GQ91" s="63"/>
      <c r="GR91" s="63"/>
      <c r="GS91" s="63"/>
      <c r="GT91" s="63"/>
      <c r="GU91" s="63"/>
      <c r="GV91" s="63"/>
      <c r="GW91" s="63"/>
      <c r="GX91" s="63"/>
      <c r="GY91" s="63"/>
      <c r="GZ91" s="63"/>
      <c r="HA91" s="63"/>
      <c r="HB91" s="63"/>
      <c r="HC91" s="63"/>
      <c r="HD91" s="63"/>
      <c r="HE91" s="63"/>
      <c r="HF91" s="63"/>
      <c r="HG91" s="63"/>
      <c r="HH91" s="63"/>
      <c r="HI91" s="63"/>
      <c r="HJ91" s="63"/>
      <c r="HK91" s="63"/>
      <c r="HL91" s="63"/>
      <c r="HM91" s="63"/>
      <c r="HN91" s="63"/>
      <c r="HO91" s="63"/>
      <c r="HP91" s="63"/>
      <c r="HQ91" s="63"/>
      <c r="HR91" s="63"/>
      <c r="HS91" s="63"/>
      <c r="HT91" s="63"/>
      <c r="HU91" s="63"/>
      <c r="HV91" s="63"/>
      <c r="HW91" s="63"/>
      <c r="HX91" s="63"/>
      <c r="HY91" s="63"/>
      <c r="HZ91" s="63"/>
      <c r="IA91" s="63"/>
      <c r="IB91" s="63"/>
      <c r="IC91" s="63"/>
      <c r="ID91" s="63"/>
      <c r="IE91" s="63"/>
      <c r="IF91" s="63"/>
      <c r="IG91" s="63"/>
      <c r="IH91" s="63"/>
      <c r="II91" s="63"/>
      <c r="IJ91" s="63"/>
      <c r="IK91" s="63"/>
      <c r="IL91" s="63"/>
      <c r="IM91" s="63"/>
      <c r="IN91" s="63"/>
      <c r="IO91" s="63"/>
      <c r="IP91" s="63"/>
      <c r="IQ91" s="63"/>
      <c r="IR91" s="63"/>
      <c r="IS91" s="63"/>
      <c r="IT91" s="63"/>
      <c r="IU91" s="63"/>
      <c r="IV91" s="63"/>
    </row>
    <row r="92" spans="1:256" ht="17.25" customHeight="1" x14ac:dyDescent="0.25">
      <c r="A92" s="42"/>
      <c r="B92" s="44" t="s">
        <v>28</v>
      </c>
      <c r="C92" s="42"/>
      <c r="D92" s="44" t="s">
        <v>31</v>
      </c>
      <c r="E92" s="30"/>
      <c r="F92" s="42"/>
      <c r="G92" s="44" t="s">
        <v>32</v>
      </c>
      <c r="H92" s="30"/>
      <c r="I92" s="42"/>
      <c r="J92" s="44" t="s">
        <v>30</v>
      </c>
      <c r="K92" s="6" t="b">
        <v>0</v>
      </c>
      <c r="L92" s="6" t="str">
        <f>IF(K92=TRUE,B92,"")</f>
        <v/>
      </c>
      <c r="M92" s="7" t="b">
        <v>0</v>
      </c>
      <c r="N92" s="6" t="str">
        <f>IF(M92=TRUE,D92,"")</f>
        <v/>
      </c>
      <c r="O92" s="7" t="b">
        <v>0</v>
      </c>
      <c r="P92" s="6" t="str">
        <f>IF(O92=TRUE,G92,"")</f>
        <v/>
      </c>
      <c r="Q92" s="7" t="b">
        <v>0</v>
      </c>
      <c r="R92" s="6" t="str">
        <f>IF(Q92=TRUE,J92,"")</f>
        <v/>
      </c>
      <c r="S92" s="15" t="str">
        <f>IF(L92&lt;&gt;"",L92&amp;CHAR(10),"")&amp;IF(L93&lt;&gt;"",L93&amp;CHAR(10),"")&amp;IF(N92&lt;&gt;"",N92&amp;CHAR(10),"")&amp;IF(N93&lt;&gt;"",N93&amp;CHAR(10),"")&amp;IF(P92&lt;&gt;"",P92&amp;CHAR(10),"")&amp;IF(P93&lt;&gt;"",P93&amp;CHAR(10),"")&amp;IF(R92&lt;&gt;"",R92&amp;CHAR(10),"")</f>
        <v/>
      </c>
      <c r="T92" s="7"/>
      <c r="U92" s="7"/>
      <c r="V92" s="7"/>
      <c r="W92" s="7"/>
      <c r="X92" s="7"/>
      <c r="Y92" s="7"/>
      <c r="Z92" s="7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</row>
    <row r="93" spans="1:256" ht="17.25" customHeight="1" x14ac:dyDescent="0.25">
      <c r="A93" s="42"/>
      <c r="B93" s="44" t="s">
        <v>29</v>
      </c>
      <c r="C93" s="42"/>
      <c r="D93" s="44" t="s">
        <v>33</v>
      </c>
      <c r="E93" s="30"/>
      <c r="F93" s="42"/>
      <c r="G93" s="44" t="s">
        <v>189</v>
      </c>
      <c r="H93" s="30"/>
      <c r="I93" s="30"/>
      <c r="J93" s="44" t="s">
        <v>437</v>
      </c>
      <c r="K93" s="6" t="b">
        <v>0</v>
      </c>
      <c r="L93" s="6" t="str">
        <f>IF(K93=TRUE,B93,"")</f>
        <v/>
      </c>
      <c r="M93" s="7" t="b">
        <v>0</v>
      </c>
      <c r="N93" s="6" t="str">
        <f>IF(M93=TRUE,D93,"")</f>
        <v/>
      </c>
      <c r="O93" s="7" t="b">
        <v>0</v>
      </c>
      <c r="P93" s="6" t="str">
        <f>IF(O93=TRUE,G93,"")</f>
        <v/>
      </c>
      <c r="Q93" s="7"/>
      <c r="R93" s="6"/>
      <c r="S93" s="7"/>
      <c r="T93" s="7"/>
      <c r="U93" s="7"/>
      <c r="V93" s="7"/>
      <c r="W93" s="7"/>
      <c r="X93" s="7"/>
      <c r="Y93" s="7"/>
      <c r="Z93" s="7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</row>
    <row r="94" spans="1:256" s="4" customFormat="1" ht="9" customHeight="1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8"/>
      <c r="L94" s="8"/>
      <c r="M94" s="9"/>
      <c r="N94" s="15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</row>
    <row r="95" spans="1:256" ht="15" customHeight="1" x14ac:dyDescent="0.25">
      <c r="A95" s="31" t="s">
        <v>40</v>
      </c>
      <c r="B95" s="31"/>
      <c r="C95" s="31"/>
      <c r="D95" s="31"/>
      <c r="E95" s="31"/>
      <c r="F95" s="31"/>
      <c r="G95" s="31"/>
      <c r="H95" s="31"/>
      <c r="I95" s="31"/>
      <c r="J95" s="31"/>
      <c r="K95" s="6">
        <v>0</v>
      </c>
      <c r="L95" s="8" t="str">
        <f>IF(K95=0,"",INDEX(Arret_OuiNon,K95))</f>
        <v/>
      </c>
      <c r="M95" s="7"/>
      <c r="N95" s="15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</row>
    <row r="96" spans="1:256" s="4" customFormat="1" ht="9" customHeight="1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8"/>
      <c r="L96" s="8"/>
      <c r="M96" s="9"/>
      <c r="N96" s="15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</row>
    <row r="97" spans="1:70" ht="15" customHeight="1" x14ac:dyDescent="0.25">
      <c r="A97" s="31" t="s">
        <v>47</v>
      </c>
      <c r="B97" s="31"/>
      <c r="C97" s="31"/>
      <c r="D97" s="31"/>
      <c r="E97" s="31"/>
      <c r="F97" s="31"/>
      <c r="G97" s="31"/>
      <c r="H97" s="31"/>
      <c r="I97" s="31"/>
      <c r="J97" s="31"/>
      <c r="K97" s="6"/>
      <c r="L97" s="6"/>
      <c r="M97" s="7"/>
      <c r="N97" s="15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</row>
    <row r="98" spans="1:70" ht="15" customHeight="1" x14ac:dyDescent="0.25">
      <c r="A98" s="54" t="s">
        <v>38</v>
      </c>
      <c r="B98" s="54"/>
      <c r="C98" s="47"/>
      <c r="D98" s="47"/>
      <c r="E98" s="47"/>
      <c r="F98" s="55" t="s">
        <v>39</v>
      </c>
      <c r="G98" s="55"/>
      <c r="H98" s="47"/>
      <c r="I98" s="47"/>
      <c r="J98" s="47"/>
      <c r="K98" s="6"/>
      <c r="L98" s="6"/>
      <c r="M98" s="7"/>
      <c r="N98" s="15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</row>
    <row r="99" spans="1:70" ht="15" customHeight="1" x14ac:dyDescent="0.25">
      <c r="A99" s="54" t="s">
        <v>37</v>
      </c>
      <c r="B99" s="54"/>
      <c r="C99" s="54"/>
      <c r="D99" s="50" t="str">
        <f>IF(AND((AT_FinArret2-AT_DebArret2)&lt;&gt;0,AT_FinArret2&lt;&gt;0,AT_DebArret2&lt;&gt;0),AT_FinArret2-AT_DebArret2+1,"")</f>
        <v/>
      </c>
      <c r="E99" s="50"/>
      <c r="F99" s="50"/>
      <c r="G99" s="45"/>
      <c r="H99" s="45"/>
      <c r="I99" s="45"/>
      <c r="J99" s="45"/>
      <c r="K99" s="6"/>
      <c r="L99" s="6"/>
      <c r="M99" s="7"/>
      <c r="N99" s="15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</row>
    <row r="100" spans="1:70" s="4" customFormat="1" ht="9" customHeight="1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8"/>
      <c r="L100" s="8"/>
      <c r="M100" s="9"/>
      <c r="N100" s="15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</row>
  </sheetData>
  <sheetProtection selectLockedCells="1"/>
  <mergeCells count="103">
    <mergeCell ref="A99:C99"/>
    <mergeCell ref="A39:B39"/>
    <mergeCell ref="A25:J25"/>
    <mergeCell ref="F13:G13"/>
    <mergeCell ref="H13:J13"/>
    <mergeCell ref="A5:J5"/>
    <mergeCell ref="A17:J17"/>
    <mergeCell ref="A21:J21"/>
    <mergeCell ref="F7:G7"/>
    <mergeCell ref="A7:B7"/>
    <mergeCell ref="EA91:EJ91"/>
    <mergeCell ref="IQ91:IV91"/>
    <mergeCell ref="FY91:GH91"/>
    <mergeCell ref="GI91:GR91"/>
    <mergeCell ref="GS91:HB91"/>
    <mergeCell ref="HC91:HL91"/>
    <mergeCell ref="HM91:HV91"/>
    <mergeCell ref="EK91:ET91"/>
    <mergeCell ref="EU91:FD91"/>
    <mergeCell ref="BS91:CB91"/>
    <mergeCell ref="CC91:CL91"/>
    <mergeCell ref="CM91:CV91"/>
    <mergeCell ref="HW91:IF91"/>
    <mergeCell ref="IG91:IP91"/>
    <mergeCell ref="FE91:FN91"/>
    <mergeCell ref="FO91:FX91"/>
    <mergeCell ref="CW91:DF91"/>
    <mergeCell ref="DG91:DP91"/>
    <mergeCell ref="DQ91:DZ91"/>
    <mergeCell ref="IQ44:IV44"/>
    <mergeCell ref="A47:J47"/>
    <mergeCell ref="A49:J49"/>
    <mergeCell ref="HC44:HL44"/>
    <mergeCell ref="HM44:HV44"/>
    <mergeCell ref="HW44:IF44"/>
    <mergeCell ref="IG44:IP44"/>
    <mergeCell ref="FO44:FX44"/>
    <mergeCell ref="FY44:GH44"/>
    <mergeCell ref="GI44:GR44"/>
    <mergeCell ref="CC44:CL44"/>
    <mergeCell ref="CM44:CV44"/>
    <mergeCell ref="CW44:DF44"/>
    <mergeCell ref="DG44:DP44"/>
    <mergeCell ref="DQ44:DZ44"/>
    <mergeCell ref="GS44:HB44"/>
    <mergeCell ref="EA44:EJ44"/>
    <mergeCell ref="EK44:ET44"/>
    <mergeCell ref="EU44:FD44"/>
    <mergeCell ref="FE44:FN44"/>
    <mergeCell ref="IG36:IP36"/>
    <mergeCell ref="IQ36:IV36"/>
    <mergeCell ref="A44:J44"/>
    <mergeCell ref="BS44:CB44"/>
    <mergeCell ref="GS36:HB36"/>
    <mergeCell ref="HC36:HL36"/>
    <mergeCell ref="HM36:HV36"/>
    <mergeCell ref="HW36:IF36"/>
    <mergeCell ref="FE36:FN36"/>
    <mergeCell ref="FO36:FX36"/>
    <mergeCell ref="CC36:CL36"/>
    <mergeCell ref="CM36:CV36"/>
    <mergeCell ref="CW36:DF36"/>
    <mergeCell ref="DG36:DP36"/>
    <mergeCell ref="FY36:GH36"/>
    <mergeCell ref="GI36:GR36"/>
    <mergeCell ref="DQ36:DZ36"/>
    <mergeCell ref="EA36:EJ36"/>
    <mergeCell ref="EK36:ET36"/>
    <mergeCell ref="EU36:FD36"/>
    <mergeCell ref="BS36:CB36"/>
    <mergeCell ref="A34:J34"/>
    <mergeCell ref="A38:B38"/>
    <mergeCell ref="C38:E38"/>
    <mergeCell ref="F38:G38"/>
    <mergeCell ref="H38:J38"/>
    <mergeCell ref="A8:B8"/>
    <mergeCell ref="A18:C18"/>
    <mergeCell ref="C7:E7"/>
    <mergeCell ref="A13:B13"/>
    <mergeCell ref="B74:J74"/>
    <mergeCell ref="A77:J77"/>
    <mergeCell ref="A14:C14"/>
    <mergeCell ref="H7:J7"/>
    <mergeCell ref="D14:F14"/>
    <mergeCell ref="G14:I14"/>
    <mergeCell ref="A91:J91"/>
    <mergeCell ref="A98:B98"/>
    <mergeCell ref="C98:E98"/>
    <mergeCell ref="F98:G98"/>
    <mergeCell ref="H98:J98"/>
    <mergeCell ref="A24:J24"/>
    <mergeCell ref="A31:J31"/>
    <mergeCell ref="A29:J29"/>
    <mergeCell ref="C8:J8"/>
    <mergeCell ref="C13:E13"/>
    <mergeCell ref="A32:J32"/>
    <mergeCell ref="A36:J36"/>
    <mergeCell ref="D99:F99"/>
    <mergeCell ref="B72:J72"/>
    <mergeCell ref="C39:J39"/>
    <mergeCell ref="A42:J42"/>
    <mergeCell ref="F51:G51"/>
    <mergeCell ref="A57:J57"/>
  </mergeCells>
  <phoneticPr fontId="1" type="noConversion"/>
  <conditionalFormatting sqref="K10 G15:J17 A22:H23 I22:J22 A15:F19 A26:G28 H26:J26 I23:K23 A30:J31 A5:B11 C9:J11 H5:J6 F5:G7 C5:E6">
    <cfRule type="expression" dxfId="30" priority="4" stopIfTrue="1">
      <formula>IF($K$2=2,1,0)</formula>
    </cfRule>
  </conditionalFormatting>
  <conditionalFormatting sqref="H50:J55 A50:F55 G52:G55 B73:J73 A100:J100 C34:E37 G50 A48:J48 A43:J46 H34:J37 A34:B41 C40:J41 F34:G38 A72:A76 B75:J76 A94:J96 A58:J71">
    <cfRule type="expression" dxfId="29" priority="5" stopIfTrue="1">
      <formula>IF($K$2=1,1,0)</formula>
    </cfRule>
  </conditionalFormatting>
  <conditionalFormatting sqref="G18:J19 A20:J20">
    <cfRule type="expression" dxfId="28" priority="6" stopIfTrue="1">
      <formula>IF($K$2=2,1,0)</formula>
    </cfRule>
    <cfRule type="expression" dxfId="27" priority="7" stopIfTrue="1">
      <formula>IF($K$18=2,1,0)</formula>
    </cfRule>
  </conditionalFormatting>
  <conditionalFormatting sqref="A24:J24">
    <cfRule type="expression" dxfId="26" priority="8" stopIfTrue="1">
      <formula>IF($K$2=2,1,0)</formula>
    </cfRule>
    <cfRule type="expression" dxfId="25" priority="9" stopIfTrue="1">
      <formula>IF($K$23=1,1,0)</formula>
    </cfRule>
  </conditionalFormatting>
  <conditionalFormatting sqref="H27:J28">
    <cfRule type="expression" dxfId="24" priority="10" stopIfTrue="1">
      <formula>IF($K$2=2,1,0)</formula>
    </cfRule>
    <cfRule type="expression" dxfId="23" priority="11" stopIfTrue="1">
      <formula>IF($K$27=2,1,0)</formula>
    </cfRule>
  </conditionalFormatting>
  <conditionalFormatting sqref="A56:J56">
    <cfRule type="expression" dxfId="22" priority="12" stopIfTrue="1">
      <formula>IF($K$2=1,1,0)</formula>
    </cfRule>
    <cfRule type="expression" dxfId="21" priority="13" stopIfTrue="1">
      <formula>IF($K$54=2,1,0)</formula>
    </cfRule>
  </conditionalFormatting>
  <conditionalFormatting sqref="C14 A12:B14 C12:E12 F12:G13 H12:J12">
    <cfRule type="expression" dxfId="20" priority="14" stopIfTrue="1">
      <formula>IF($K$2=2,1,0)</formula>
    </cfRule>
    <cfRule type="expression" dxfId="19" priority="15" stopIfTrue="1">
      <formula>IF($K$10=2,1,0)</formula>
    </cfRule>
  </conditionalFormatting>
  <conditionalFormatting sqref="A97:B99 F97:F98 C97:E97 H99:J99 H97:J97 G97:G99 C99">
    <cfRule type="expression" dxfId="18" priority="16" stopIfTrue="1">
      <formula>$K$2=1</formula>
    </cfRule>
    <cfRule type="expression" dxfId="17" priority="17" stopIfTrue="1">
      <formula>IF($K$95=2,1,0)</formula>
    </cfRule>
  </conditionalFormatting>
  <conditionalFormatting sqref="G14:J14">
    <cfRule type="expression" dxfId="16" priority="42" stopIfTrue="1">
      <formula>OR($K$2=2,$K$10=2)</formula>
    </cfRule>
  </conditionalFormatting>
  <conditionalFormatting sqref="C7:E7 H7:J7 C8:J8 A32:J32">
    <cfRule type="expression" dxfId="15" priority="137" stopIfTrue="1">
      <formula>AND(#REF!=1,OR($K$2=1,$K$2=0))</formula>
    </cfRule>
    <cfRule type="expression" dxfId="14" priority="138" stopIfTrue="1">
      <formula>$K$2=2</formula>
    </cfRule>
  </conditionalFormatting>
  <conditionalFormatting sqref="A21:J21">
    <cfRule type="expression" dxfId="13" priority="145" stopIfTrue="1">
      <formula>AND(#REF!=1,OR($K$18=1,$K$18=0),OR($K$2=1,$K$2=0))</formula>
    </cfRule>
    <cfRule type="expression" dxfId="12" priority="146" stopIfTrue="1">
      <formula>OR($K$18=2,$K$2=2)</formula>
    </cfRule>
  </conditionalFormatting>
  <conditionalFormatting sqref="A25:J25">
    <cfRule type="expression" dxfId="11" priority="147" stopIfTrue="1">
      <formula>AND(#REF!=1,OR($K$23=2,$K$23=0),OR($K$2=1,$K$2=0))</formula>
    </cfRule>
    <cfRule type="expression" dxfId="10" priority="148" stopIfTrue="1">
      <formula>OR($K$23=1,$K$2=2)</formula>
    </cfRule>
  </conditionalFormatting>
  <conditionalFormatting sqref="A29:J29">
    <cfRule type="expression" dxfId="9" priority="149" stopIfTrue="1">
      <formula>AND(#REF!=1,OR($K$27=1,$K$27=0),OR($K$2=1,$K$2=0))</formula>
    </cfRule>
    <cfRule type="expression" dxfId="8" priority="150" stopIfTrue="1">
      <formula>OR($K$27=2,$K$2=2)</formula>
    </cfRule>
  </conditionalFormatting>
  <conditionalFormatting sqref="C38:E38 H38:J38 C39:J39 A42:J42 A47:J47 A49:J49 B72:J72 B74:J74">
    <cfRule type="expression" dxfId="7" priority="151" stopIfTrue="1">
      <formula>AND(#REF!=1,OR($K$2=2,$K$2=0))</formula>
    </cfRule>
    <cfRule type="expression" dxfId="6" priority="152" stopIfTrue="1">
      <formula>$K$2=1</formula>
    </cfRule>
  </conditionalFormatting>
  <conditionalFormatting sqref="A57:J57">
    <cfRule type="expression" dxfId="5" priority="167" stopIfTrue="1">
      <formula>AND(#REF!=1,OR($K$54=1,$K$54=0),OR($K$2=2,$K$2=0))</formula>
    </cfRule>
    <cfRule type="expression" dxfId="4" priority="168" stopIfTrue="1">
      <formula>OR($K$54=2,$K$2=1)</formula>
    </cfRule>
  </conditionalFormatting>
  <conditionalFormatting sqref="C13:E13 H13:J13 D14:F14">
    <cfRule type="expression" dxfId="3" priority="169" stopIfTrue="1">
      <formula>AND(#REF!=1,OR($K$2=1,$K$2=0),OR($K$10=1,$K$10=0))</formula>
    </cfRule>
    <cfRule type="expression" dxfId="2" priority="170" stopIfTrue="1">
      <formula>OR($K$2=2,$K$10=2)</formula>
    </cfRule>
  </conditionalFormatting>
  <conditionalFormatting sqref="C98:E98 H98:J98 D99:F99">
    <cfRule type="expression" dxfId="1" priority="175" stopIfTrue="1">
      <formula>AND(#REF!=1,OR($K$2=2,$K$2=0),OR($K$95=1,$K$95=0))</formula>
    </cfRule>
    <cfRule type="expression" dxfId="0" priority="176" stopIfTrue="1">
      <formula>OR($K$2=1,$K$95=2)</formula>
    </cfRule>
  </conditionalFormatting>
  <printOptions horizontalCentered="1"/>
  <pageMargins left="0.39370078740157483" right="0.39370078740157483" top="0.39370078740157483" bottom="0.59055118110236227" header="0.51181102362204722" footer="0.31496062992125984"/>
  <pageSetup paperSize="9" orientation="portrait" r:id="rId1"/>
  <headerFooter alignWithMargins="0">
    <oddFooter>&amp;L&amp;"Arial,Italique"&amp;9&amp;G&amp;C&amp;"Arial,Italique"&amp;9Déclaration Accident de Travail&amp;R&amp;P / &amp;N</oddFooter>
  </headerFooter>
  <rowBreaks count="2" manualBreakCount="2">
    <brk id="32" max="9" man="1"/>
    <brk id="74" max="9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6" r:id="rId5" name="Group Box 422">
              <controlPr defaultSize="0" autoFill="0" autoPict="0">
                <anchor moveWithCells="1">
                  <from>
                    <xdr:col>7</xdr:col>
                    <xdr:colOff>200025</xdr:colOff>
                    <xdr:row>51</xdr:row>
                    <xdr:rowOff>85725</xdr:rowOff>
                  </from>
                  <to>
                    <xdr:col>9</xdr:col>
                    <xdr:colOff>257175</xdr:colOff>
                    <xdr:row>51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6" name="Group Box 389">
              <controlPr defaultSize="0" autoFill="0" autoPict="0">
                <anchor moveWithCells="1">
                  <from>
                    <xdr:col>4</xdr:col>
                    <xdr:colOff>495300</xdr:colOff>
                    <xdr:row>8</xdr:row>
                    <xdr:rowOff>104775</xdr:rowOff>
                  </from>
                  <to>
                    <xdr:col>7</xdr:col>
                    <xdr:colOff>628650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7" name="Group Box 392">
              <controlPr defaultSize="0" autoFill="0" autoPict="0">
                <anchor moveWithCells="1">
                  <from>
                    <xdr:col>2</xdr:col>
                    <xdr:colOff>409575</xdr:colOff>
                    <xdr:row>17</xdr:row>
                    <xdr:rowOff>9525</xdr:rowOff>
                  </from>
                  <to>
                    <xdr:col>5</xdr:col>
                    <xdr:colOff>600075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8" name="Group Box 398">
              <controlPr defaultSize="0" autoFill="0" autoPict="0">
                <anchor moveWithCells="1">
                  <from>
                    <xdr:col>2</xdr:col>
                    <xdr:colOff>0</xdr:colOff>
                    <xdr:row>22</xdr:row>
                    <xdr:rowOff>38100</xdr:rowOff>
                  </from>
                  <to>
                    <xdr:col>7</xdr:col>
                    <xdr:colOff>638175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9" name="Group Box 401">
              <controlPr defaultSize="0" autoFill="0" autoPict="0">
                <anchor moveWithCells="1">
                  <from>
                    <xdr:col>3</xdr:col>
                    <xdr:colOff>390525</xdr:colOff>
                    <xdr:row>26</xdr:row>
                    <xdr:rowOff>0</xdr:rowOff>
                  </from>
                  <to>
                    <xdr:col>6</xdr:col>
                    <xdr:colOff>590550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0" name="Check Box 142">
              <controlPr defaultSize="0" autoFill="0" autoLine="0" autoPict="0">
                <anchor moveWithCells="1">
                  <from>
                    <xdr:col>0</xdr:col>
                    <xdr:colOff>400050</xdr:colOff>
                    <xdr:row>77</xdr:row>
                    <xdr:rowOff>9525</xdr:rowOff>
                  </from>
                  <to>
                    <xdr:col>1</xdr:col>
                    <xdr:colOff>57150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1" name="Check Box 165">
              <controlPr defaultSize="0" autoFill="0" autoLine="0" autoPict="0">
                <anchor moveWithCells="1">
                  <from>
                    <xdr:col>0</xdr:col>
                    <xdr:colOff>400050</xdr:colOff>
                    <xdr:row>78</xdr:row>
                    <xdr:rowOff>0</xdr:rowOff>
                  </from>
                  <to>
                    <xdr:col>1</xdr:col>
                    <xdr:colOff>57150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2" name="Check Box 166">
              <controlPr defaultSize="0" autoFill="0" autoLine="0" autoPict="0">
                <anchor moveWithCells="1">
                  <from>
                    <xdr:col>0</xdr:col>
                    <xdr:colOff>400050</xdr:colOff>
                    <xdr:row>79</xdr:row>
                    <xdr:rowOff>0</xdr:rowOff>
                  </from>
                  <to>
                    <xdr:col>1</xdr:col>
                    <xdr:colOff>57150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3" name="Check Box 167">
              <controlPr defaultSize="0" autoFill="0" autoLine="0" autoPict="0">
                <anchor moveWithCells="1">
                  <from>
                    <xdr:col>0</xdr:col>
                    <xdr:colOff>400050</xdr:colOff>
                    <xdr:row>80</xdr:row>
                    <xdr:rowOff>0</xdr:rowOff>
                  </from>
                  <to>
                    <xdr:col>1</xdr:col>
                    <xdr:colOff>57150</xdr:colOff>
                    <xdr:row>80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4" name="Check Box 168">
              <controlPr defaultSize="0" autoFill="0" autoLine="0" autoPict="0">
                <anchor moveWithCells="1">
                  <from>
                    <xdr:col>0</xdr:col>
                    <xdr:colOff>400050</xdr:colOff>
                    <xdr:row>80</xdr:row>
                    <xdr:rowOff>209550</xdr:rowOff>
                  </from>
                  <to>
                    <xdr:col>1</xdr:col>
                    <xdr:colOff>57150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5" name="Check Box 169">
              <controlPr defaultSize="0" autoFill="0" autoLine="0" autoPict="0">
                <anchor moveWithCells="1">
                  <from>
                    <xdr:col>0</xdr:col>
                    <xdr:colOff>400050</xdr:colOff>
                    <xdr:row>81</xdr:row>
                    <xdr:rowOff>209550</xdr:rowOff>
                  </from>
                  <to>
                    <xdr:col>1</xdr:col>
                    <xdr:colOff>57150</xdr:colOff>
                    <xdr:row>82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6" name="Check Box 170">
              <controlPr defaultSize="0" autoFill="0" autoLine="0" autoPict="0">
                <anchor moveWithCells="1">
                  <from>
                    <xdr:col>0</xdr:col>
                    <xdr:colOff>400050</xdr:colOff>
                    <xdr:row>82</xdr:row>
                    <xdr:rowOff>200025</xdr:rowOff>
                  </from>
                  <to>
                    <xdr:col>1</xdr:col>
                    <xdr:colOff>57150</xdr:colOff>
                    <xdr:row>83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" name="Check Box 171">
              <controlPr defaultSize="0" autoFill="0" autoLine="0" autoPict="0">
                <anchor moveWithCells="1">
                  <from>
                    <xdr:col>0</xdr:col>
                    <xdr:colOff>400050</xdr:colOff>
                    <xdr:row>83</xdr:row>
                    <xdr:rowOff>200025</xdr:rowOff>
                  </from>
                  <to>
                    <xdr:col>1</xdr:col>
                    <xdr:colOff>57150</xdr:colOff>
                    <xdr:row>84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8" name="Check Box 172">
              <controlPr defaultSize="0" autoFill="0" autoLine="0" autoPict="0">
                <anchor moveWithCells="1">
                  <from>
                    <xdr:col>0</xdr:col>
                    <xdr:colOff>400050</xdr:colOff>
                    <xdr:row>84</xdr:row>
                    <xdr:rowOff>200025</xdr:rowOff>
                  </from>
                  <to>
                    <xdr:col>1</xdr:col>
                    <xdr:colOff>57150</xdr:colOff>
                    <xdr:row>85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9" name="Check Box 173">
              <controlPr defaultSize="0" autoFill="0" autoLine="0" autoPict="0">
                <anchor moveWithCells="1">
                  <from>
                    <xdr:col>0</xdr:col>
                    <xdr:colOff>400050</xdr:colOff>
                    <xdr:row>85</xdr:row>
                    <xdr:rowOff>190500</xdr:rowOff>
                  </from>
                  <to>
                    <xdr:col>1</xdr:col>
                    <xdr:colOff>57150</xdr:colOff>
                    <xdr:row>86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20" name="Check Box 174">
              <controlPr defaultSize="0" autoFill="0" autoLine="0" autoPict="0">
                <anchor moveWithCells="1">
                  <from>
                    <xdr:col>0</xdr:col>
                    <xdr:colOff>400050</xdr:colOff>
                    <xdr:row>91</xdr:row>
                    <xdr:rowOff>9525</xdr:rowOff>
                  </from>
                  <to>
                    <xdr:col>1</xdr:col>
                    <xdr:colOff>57150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21" name="Check Box 175">
              <controlPr defaultSize="0" autoFill="0" autoLine="0" autoPict="0">
                <anchor moveWithCells="1">
                  <from>
                    <xdr:col>0</xdr:col>
                    <xdr:colOff>400050</xdr:colOff>
                    <xdr:row>92</xdr:row>
                    <xdr:rowOff>9525</xdr:rowOff>
                  </from>
                  <to>
                    <xdr:col>1</xdr:col>
                    <xdr:colOff>57150</xdr:colOff>
                    <xdr:row>93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22" name="Check Box 176">
              <controlPr defaultSize="0" autoFill="0" autoLine="0" autoPict="0">
                <anchor moveWithCells="1">
                  <from>
                    <xdr:col>5</xdr:col>
                    <xdr:colOff>409575</xdr:colOff>
                    <xdr:row>77</xdr:row>
                    <xdr:rowOff>28575</xdr:rowOff>
                  </from>
                  <to>
                    <xdr:col>6</xdr:col>
                    <xdr:colOff>66675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23" name="Check Box 177">
              <controlPr defaultSize="0" autoFill="0" autoLine="0" autoPict="0">
                <anchor moveWithCells="1">
                  <from>
                    <xdr:col>5</xdr:col>
                    <xdr:colOff>409575</xdr:colOff>
                    <xdr:row>78</xdr:row>
                    <xdr:rowOff>19050</xdr:rowOff>
                  </from>
                  <to>
                    <xdr:col>6</xdr:col>
                    <xdr:colOff>66675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24" name="Check Box 178">
              <controlPr defaultSize="0" autoFill="0" autoLine="0" autoPict="0">
                <anchor moveWithCells="1">
                  <from>
                    <xdr:col>5</xdr:col>
                    <xdr:colOff>409575</xdr:colOff>
                    <xdr:row>79</xdr:row>
                    <xdr:rowOff>19050</xdr:rowOff>
                  </from>
                  <to>
                    <xdr:col>6</xdr:col>
                    <xdr:colOff>66675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25" name="Check Box 179">
              <controlPr defaultSize="0" autoFill="0" autoLine="0" autoPict="0">
                <anchor moveWithCells="1">
                  <from>
                    <xdr:col>5</xdr:col>
                    <xdr:colOff>409575</xdr:colOff>
                    <xdr:row>80</xdr:row>
                    <xdr:rowOff>19050</xdr:rowOff>
                  </from>
                  <to>
                    <xdr:col>6</xdr:col>
                    <xdr:colOff>66675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26" name="Check Box 180">
              <controlPr defaultSize="0" autoFill="0" autoLine="0" autoPict="0">
                <anchor moveWithCells="1">
                  <from>
                    <xdr:col>5</xdr:col>
                    <xdr:colOff>409575</xdr:colOff>
                    <xdr:row>81</xdr:row>
                    <xdr:rowOff>9525</xdr:rowOff>
                  </from>
                  <to>
                    <xdr:col>6</xdr:col>
                    <xdr:colOff>66675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27" name="Check Box 181">
              <controlPr defaultSize="0" autoFill="0" autoLine="0" autoPict="0">
                <anchor moveWithCells="1">
                  <from>
                    <xdr:col>5</xdr:col>
                    <xdr:colOff>409575</xdr:colOff>
                    <xdr:row>82</xdr:row>
                    <xdr:rowOff>9525</xdr:rowOff>
                  </from>
                  <to>
                    <xdr:col>6</xdr:col>
                    <xdr:colOff>66675</xdr:colOff>
                    <xdr:row>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28" name="Check Box 182">
              <controlPr defaultSize="0" autoFill="0" autoLine="0" autoPict="0">
                <anchor moveWithCells="1">
                  <from>
                    <xdr:col>5</xdr:col>
                    <xdr:colOff>409575</xdr:colOff>
                    <xdr:row>83</xdr:row>
                    <xdr:rowOff>0</xdr:rowOff>
                  </from>
                  <to>
                    <xdr:col>6</xdr:col>
                    <xdr:colOff>66675</xdr:colOff>
                    <xdr:row>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29" name="Check Box 183">
              <controlPr defaultSize="0" autoFill="0" autoLine="0" autoPict="0">
                <anchor moveWithCells="1">
                  <from>
                    <xdr:col>5</xdr:col>
                    <xdr:colOff>409575</xdr:colOff>
                    <xdr:row>84</xdr:row>
                    <xdr:rowOff>0</xdr:rowOff>
                  </from>
                  <to>
                    <xdr:col>6</xdr:col>
                    <xdr:colOff>66675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30" name="Check Box 184">
              <controlPr defaultSize="0" autoFill="0" autoLine="0" autoPict="0">
                <anchor moveWithCells="1">
                  <from>
                    <xdr:col>5</xdr:col>
                    <xdr:colOff>409575</xdr:colOff>
                    <xdr:row>85</xdr:row>
                    <xdr:rowOff>0</xdr:rowOff>
                  </from>
                  <to>
                    <xdr:col>6</xdr:col>
                    <xdr:colOff>66675</xdr:colOff>
                    <xdr:row>85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31" name="Check Box 185">
              <controlPr defaultSize="0" autoFill="0" autoLine="0" autoPict="0">
                <anchor moveWithCells="1">
                  <from>
                    <xdr:col>5</xdr:col>
                    <xdr:colOff>409575</xdr:colOff>
                    <xdr:row>85</xdr:row>
                    <xdr:rowOff>209550</xdr:rowOff>
                  </from>
                  <to>
                    <xdr:col>6</xdr:col>
                    <xdr:colOff>66675</xdr:colOff>
                    <xdr:row>86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32" name="Check Box 191">
              <controlPr defaultSize="0" autoFill="0" autoLine="0" autoPict="0">
                <anchor moveWithCells="1">
                  <from>
                    <xdr:col>0</xdr:col>
                    <xdr:colOff>400050</xdr:colOff>
                    <xdr:row>86</xdr:row>
                    <xdr:rowOff>200025</xdr:rowOff>
                  </from>
                  <to>
                    <xdr:col>1</xdr:col>
                    <xdr:colOff>57150</xdr:colOff>
                    <xdr:row>87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33" name="Check Box 192">
              <controlPr defaultSize="0" autoFill="0" autoLine="0" autoPict="0">
                <anchor moveWithCells="1">
                  <from>
                    <xdr:col>0</xdr:col>
                    <xdr:colOff>400050</xdr:colOff>
                    <xdr:row>87</xdr:row>
                    <xdr:rowOff>190500</xdr:rowOff>
                  </from>
                  <to>
                    <xdr:col>1</xdr:col>
                    <xdr:colOff>57150</xdr:colOff>
                    <xdr:row>88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34" name="Check Box 193">
              <controlPr defaultSize="0" autoFill="0" autoLine="0" autoPict="0">
                <anchor moveWithCells="1">
                  <from>
                    <xdr:col>2</xdr:col>
                    <xdr:colOff>409575</xdr:colOff>
                    <xdr:row>91</xdr:row>
                    <xdr:rowOff>19050</xdr:rowOff>
                  </from>
                  <to>
                    <xdr:col>3</xdr:col>
                    <xdr:colOff>57150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35" name="Check Box 194">
              <controlPr defaultSize="0" autoFill="0" autoLine="0" autoPict="0">
                <anchor moveWithCells="1">
                  <from>
                    <xdr:col>2</xdr:col>
                    <xdr:colOff>409575</xdr:colOff>
                    <xdr:row>92</xdr:row>
                    <xdr:rowOff>19050</xdr:rowOff>
                  </from>
                  <to>
                    <xdr:col>3</xdr:col>
                    <xdr:colOff>57150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36" name="Check Box 195">
              <controlPr defaultSize="0" autoFill="0" autoLine="0" autoPict="0">
                <anchor moveWithCells="1">
                  <from>
                    <xdr:col>5</xdr:col>
                    <xdr:colOff>409575</xdr:colOff>
                    <xdr:row>91</xdr:row>
                    <xdr:rowOff>19050</xdr:rowOff>
                  </from>
                  <to>
                    <xdr:col>6</xdr:col>
                    <xdr:colOff>66675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37" name="Check Box 196">
              <controlPr defaultSize="0" autoFill="0" autoLine="0" autoPict="0">
                <anchor moveWithCells="1">
                  <from>
                    <xdr:col>5</xdr:col>
                    <xdr:colOff>409575</xdr:colOff>
                    <xdr:row>92</xdr:row>
                    <xdr:rowOff>19050</xdr:rowOff>
                  </from>
                  <to>
                    <xdr:col>6</xdr:col>
                    <xdr:colOff>66675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38" name="Check Box 197">
              <controlPr defaultSize="0" autoFill="0" autoLine="0" autoPict="0">
                <anchor moveWithCells="1">
                  <from>
                    <xdr:col>8</xdr:col>
                    <xdr:colOff>390525</xdr:colOff>
                    <xdr:row>91</xdr:row>
                    <xdr:rowOff>19050</xdr:rowOff>
                  </from>
                  <to>
                    <xdr:col>9</xdr:col>
                    <xdr:colOff>38100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39" name="Check Box 252">
              <controlPr defaultSize="0" autoFill="0" autoLine="0" autoPict="0">
                <anchor moveWithCells="1">
                  <from>
                    <xdr:col>0</xdr:col>
                    <xdr:colOff>400050</xdr:colOff>
                    <xdr:row>59</xdr:row>
                    <xdr:rowOff>47625</xdr:rowOff>
                  </from>
                  <to>
                    <xdr:col>1</xdr:col>
                    <xdr:colOff>57150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40" name="Check Box 253">
              <controlPr defaultSize="0" autoFill="0" autoLine="0" autoPict="0">
                <anchor moveWithCells="1">
                  <from>
                    <xdr:col>0</xdr:col>
                    <xdr:colOff>400050</xdr:colOff>
                    <xdr:row>60</xdr:row>
                    <xdr:rowOff>47625</xdr:rowOff>
                  </from>
                  <to>
                    <xdr:col>1</xdr:col>
                    <xdr:colOff>57150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41" name="Check Box 254">
              <controlPr defaultSize="0" autoFill="0" autoLine="0" autoPict="0">
                <anchor moveWithCells="1">
                  <from>
                    <xdr:col>0</xdr:col>
                    <xdr:colOff>400050</xdr:colOff>
                    <xdr:row>61</xdr:row>
                    <xdr:rowOff>38100</xdr:rowOff>
                  </from>
                  <to>
                    <xdr:col>1</xdr:col>
                    <xdr:colOff>57150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42" name="Check Box 255">
              <controlPr defaultSize="0" autoFill="0" autoLine="0" autoPict="0">
                <anchor moveWithCells="1">
                  <from>
                    <xdr:col>0</xdr:col>
                    <xdr:colOff>400050</xdr:colOff>
                    <xdr:row>62</xdr:row>
                    <xdr:rowOff>38100</xdr:rowOff>
                  </from>
                  <to>
                    <xdr:col>1</xdr:col>
                    <xdr:colOff>57150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43" name="Check Box 256">
              <controlPr defaultSize="0" autoFill="0" autoLine="0" autoPict="0">
                <anchor moveWithCells="1">
                  <from>
                    <xdr:col>0</xdr:col>
                    <xdr:colOff>400050</xdr:colOff>
                    <xdr:row>63</xdr:row>
                    <xdr:rowOff>28575</xdr:rowOff>
                  </from>
                  <to>
                    <xdr:col>1</xdr:col>
                    <xdr:colOff>57150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44" name="Check Box 257">
              <controlPr defaultSize="0" autoFill="0" autoLine="0" autoPict="0">
                <anchor moveWithCells="1">
                  <from>
                    <xdr:col>0</xdr:col>
                    <xdr:colOff>400050</xdr:colOff>
                    <xdr:row>64</xdr:row>
                    <xdr:rowOff>28575</xdr:rowOff>
                  </from>
                  <to>
                    <xdr:col>1</xdr:col>
                    <xdr:colOff>57150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45" name="Check Box 258">
              <controlPr defaultSize="0" autoFill="0" autoLine="0" autoPict="0">
                <anchor moveWithCells="1">
                  <from>
                    <xdr:col>0</xdr:col>
                    <xdr:colOff>400050</xdr:colOff>
                    <xdr:row>65</xdr:row>
                    <xdr:rowOff>28575</xdr:rowOff>
                  </from>
                  <to>
                    <xdr:col>1</xdr:col>
                    <xdr:colOff>57150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46" name="Check Box 259">
              <controlPr defaultSize="0" autoFill="0" autoLine="0" autoPict="0">
                <anchor moveWithCells="1">
                  <from>
                    <xdr:col>5</xdr:col>
                    <xdr:colOff>409575</xdr:colOff>
                    <xdr:row>59</xdr:row>
                    <xdr:rowOff>47625</xdr:rowOff>
                  </from>
                  <to>
                    <xdr:col>6</xdr:col>
                    <xdr:colOff>66675</xdr:colOff>
                    <xdr:row>60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47" name="Check Box 260">
              <controlPr defaultSize="0" autoFill="0" autoLine="0" autoPict="0">
                <anchor moveWithCells="1">
                  <from>
                    <xdr:col>5</xdr:col>
                    <xdr:colOff>409575</xdr:colOff>
                    <xdr:row>60</xdr:row>
                    <xdr:rowOff>47625</xdr:rowOff>
                  </from>
                  <to>
                    <xdr:col>6</xdr:col>
                    <xdr:colOff>66675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48" name="Check Box 261">
              <controlPr defaultSize="0" autoFill="0" autoLine="0" autoPict="0">
                <anchor moveWithCells="1">
                  <from>
                    <xdr:col>5</xdr:col>
                    <xdr:colOff>409575</xdr:colOff>
                    <xdr:row>61</xdr:row>
                    <xdr:rowOff>38100</xdr:rowOff>
                  </from>
                  <to>
                    <xdr:col>6</xdr:col>
                    <xdr:colOff>66675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49" name="Check Box 262">
              <controlPr defaultSize="0" autoFill="0" autoLine="0" autoPict="0">
                <anchor moveWithCells="1">
                  <from>
                    <xdr:col>5</xdr:col>
                    <xdr:colOff>409575</xdr:colOff>
                    <xdr:row>62</xdr:row>
                    <xdr:rowOff>38100</xdr:rowOff>
                  </from>
                  <to>
                    <xdr:col>6</xdr:col>
                    <xdr:colOff>66675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50" name="Check Box 263">
              <controlPr defaultSize="0" autoFill="0" autoLine="0" autoPict="0">
                <anchor moveWithCells="1">
                  <from>
                    <xdr:col>5</xdr:col>
                    <xdr:colOff>409575</xdr:colOff>
                    <xdr:row>63</xdr:row>
                    <xdr:rowOff>28575</xdr:rowOff>
                  </from>
                  <to>
                    <xdr:col>6</xdr:col>
                    <xdr:colOff>66675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51" name="Check Box 264">
              <controlPr defaultSize="0" autoFill="0" autoLine="0" autoPict="0">
                <anchor moveWithCells="1">
                  <from>
                    <xdr:col>5</xdr:col>
                    <xdr:colOff>409575</xdr:colOff>
                    <xdr:row>64</xdr:row>
                    <xdr:rowOff>28575</xdr:rowOff>
                  </from>
                  <to>
                    <xdr:col>6</xdr:col>
                    <xdr:colOff>66675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52" name="Check Box 265">
              <controlPr defaultSize="0" autoFill="0" autoLine="0" autoPict="0">
                <anchor moveWithCells="1">
                  <from>
                    <xdr:col>5</xdr:col>
                    <xdr:colOff>409575</xdr:colOff>
                    <xdr:row>65</xdr:row>
                    <xdr:rowOff>28575</xdr:rowOff>
                  </from>
                  <to>
                    <xdr:col>6</xdr:col>
                    <xdr:colOff>66675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53" name="Check Box 266">
              <controlPr defaultSize="0" autoFill="0" autoLine="0" autoPict="0">
                <anchor moveWithCells="1">
                  <from>
                    <xdr:col>0</xdr:col>
                    <xdr:colOff>400050</xdr:colOff>
                    <xdr:row>66</xdr:row>
                    <xdr:rowOff>19050</xdr:rowOff>
                  </from>
                  <to>
                    <xdr:col>1</xdr:col>
                    <xdr:colOff>57150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54" name="Check Box 267">
              <controlPr defaultSize="0" autoFill="0" autoLine="0" autoPict="0">
                <anchor moveWithCells="1">
                  <from>
                    <xdr:col>0</xdr:col>
                    <xdr:colOff>400050</xdr:colOff>
                    <xdr:row>67</xdr:row>
                    <xdr:rowOff>19050</xdr:rowOff>
                  </from>
                  <to>
                    <xdr:col>1</xdr:col>
                    <xdr:colOff>57150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55" name="Check Box 268">
              <controlPr defaultSize="0" autoFill="0" autoLine="0" autoPict="0">
                <anchor moveWithCells="1">
                  <from>
                    <xdr:col>5</xdr:col>
                    <xdr:colOff>409575</xdr:colOff>
                    <xdr:row>66</xdr:row>
                    <xdr:rowOff>19050</xdr:rowOff>
                  </from>
                  <to>
                    <xdr:col>6</xdr:col>
                    <xdr:colOff>66675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56" name="Check Box 269">
              <controlPr defaultSize="0" autoFill="0" autoLine="0" autoPict="0">
                <anchor moveWithCells="1">
                  <from>
                    <xdr:col>5</xdr:col>
                    <xdr:colOff>409575</xdr:colOff>
                    <xdr:row>67</xdr:row>
                    <xdr:rowOff>19050</xdr:rowOff>
                  </from>
                  <to>
                    <xdr:col>6</xdr:col>
                    <xdr:colOff>66675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57" name="Check Box 270">
              <controlPr defaultSize="0" autoFill="0" autoLine="0" autoPict="0">
                <anchor moveWithCells="1">
                  <from>
                    <xdr:col>0</xdr:col>
                    <xdr:colOff>400050</xdr:colOff>
                    <xdr:row>68</xdr:row>
                    <xdr:rowOff>9525</xdr:rowOff>
                  </from>
                  <to>
                    <xdr:col>1</xdr:col>
                    <xdr:colOff>57150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58" name="Check Box 271">
              <controlPr defaultSize="0" autoFill="0" autoLine="0" autoPict="0">
                <anchor moveWithCells="1">
                  <from>
                    <xdr:col>0</xdr:col>
                    <xdr:colOff>400050</xdr:colOff>
                    <xdr:row>69</xdr:row>
                    <xdr:rowOff>95250</xdr:rowOff>
                  </from>
                  <to>
                    <xdr:col>1</xdr:col>
                    <xdr:colOff>57150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59" name="Check Box 272">
              <controlPr defaultSize="0" autoFill="0" autoLine="0" autoPict="0">
                <anchor moveWithCells="1">
                  <from>
                    <xdr:col>0</xdr:col>
                    <xdr:colOff>400050</xdr:colOff>
                    <xdr:row>71</xdr:row>
                    <xdr:rowOff>552450</xdr:rowOff>
                  </from>
                  <to>
                    <xdr:col>1</xdr:col>
                    <xdr:colOff>57150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60" name="Group Box 370">
              <controlPr defaultSize="0" autoFill="0" autoPict="0">
                <anchor moveWithCells="1">
                  <from>
                    <xdr:col>3</xdr:col>
                    <xdr:colOff>561975</xdr:colOff>
                    <xdr:row>1</xdr:row>
                    <xdr:rowOff>28575</xdr:rowOff>
                  </from>
                  <to>
                    <xdr:col>9</xdr:col>
                    <xdr:colOff>333375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61" name="Option Button 372">
              <controlPr defaultSize="0" autoFill="0" autoLine="0" autoPict="0" macro="[0]!Feuil1.Casdoption372_Cliquer">
                <anchor moveWithCells="1">
                  <from>
                    <xdr:col>5</xdr:col>
                    <xdr:colOff>447675</xdr:colOff>
                    <xdr:row>1</xdr:row>
                    <xdr:rowOff>95250</xdr:rowOff>
                  </from>
                  <to>
                    <xdr:col>7</xdr:col>
                    <xdr:colOff>428625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62" name="Option Button 373">
              <controlPr defaultSize="0" autoFill="0" autoLine="0" autoPict="0" macro="[0]!Feuil1.Casdoption373_Cliquer">
                <anchor moveWithCells="1">
                  <from>
                    <xdr:col>7</xdr:col>
                    <xdr:colOff>457200</xdr:colOff>
                    <xdr:row>1</xdr:row>
                    <xdr:rowOff>95250</xdr:rowOff>
                  </from>
                  <to>
                    <xdr:col>9</xdr:col>
                    <xdr:colOff>276225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63" name="Option Button 390">
              <controlPr defaultSize="0" autoFill="0" autoLine="0" autoPict="0">
                <anchor moveWithCells="1">
                  <from>
                    <xdr:col>4</xdr:col>
                    <xdr:colOff>581025</xdr:colOff>
                    <xdr:row>9</xdr:row>
                    <xdr:rowOff>28575</xdr:rowOff>
                  </from>
                  <to>
                    <xdr:col>5</xdr:col>
                    <xdr:colOff>381000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64" name="Option Button 391">
              <controlPr defaultSize="0" autoFill="0" autoLine="0" autoPict="0">
                <anchor moveWithCells="1">
                  <from>
                    <xdr:col>6</xdr:col>
                    <xdr:colOff>638175</xdr:colOff>
                    <xdr:row>9</xdr:row>
                    <xdr:rowOff>28575</xdr:rowOff>
                  </from>
                  <to>
                    <xdr:col>7</xdr:col>
                    <xdr:colOff>438150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65" name="Option Button 393">
              <controlPr defaultSize="0" autoFill="0" autoLine="0" autoPict="0">
                <anchor moveWithCells="1">
                  <from>
                    <xdr:col>2</xdr:col>
                    <xdr:colOff>447675</xdr:colOff>
                    <xdr:row>17</xdr:row>
                    <xdr:rowOff>38100</xdr:rowOff>
                  </from>
                  <to>
                    <xdr:col>3</xdr:col>
                    <xdr:colOff>238125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66" name="Option Button 396">
              <controlPr defaultSize="0" autoFill="0" autoLine="0" autoPict="0">
                <anchor moveWithCells="1">
                  <from>
                    <xdr:col>4</xdr:col>
                    <xdr:colOff>600075</xdr:colOff>
                    <xdr:row>17</xdr:row>
                    <xdr:rowOff>38100</xdr:rowOff>
                  </from>
                  <to>
                    <xdr:col>5</xdr:col>
                    <xdr:colOff>400050</xdr:colOff>
                    <xdr:row>33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67" name="Option Button 399">
              <controlPr defaultSize="0" autoFill="0" autoLine="0" autoPict="0">
                <anchor moveWithCells="1">
                  <from>
                    <xdr:col>2</xdr:col>
                    <xdr:colOff>390525</xdr:colOff>
                    <xdr:row>22</xdr:row>
                    <xdr:rowOff>57150</xdr:rowOff>
                  </from>
                  <to>
                    <xdr:col>3</xdr:col>
                    <xdr:colOff>447675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68" name="Option Button 400">
              <controlPr defaultSize="0" autoFill="0" autoLine="0" autoPict="0">
                <anchor moveWithCells="1">
                  <from>
                    <xdr:col>6</xdr:col>
                    <xdr:colOff>381000</xdr:colOff>
                    <xdr:row>22</xdr:row>
                    <xdr:rowOff>57150</xdr:rowOff>
                  </from>
                  <to>
                    <xdr:col>7</xdr:col>
                    <xdr:colOff>447675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69" name="Option Button 402">
              <controlPr defaultSize="0" autoFill="0" autoLine="0" autoPict="0">
                <anchor moveWithCells="1">
                  <from>
                    <xdr:col>3</xdr:col>
                    <xdr:colOff>466725</xdr:colOff>
                    <xdr:row>26</xdr:row>
                    <xdr:rowOff>28575</xdr:rowOff>
                  </from>
                  <to>
                    <xdr:col>4</xdr:col>
                    <xdr:colOff>609600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70" name="Option Button 403">
              <controlPr defaultSize="0" autoFill="0" autoLine="0" autoPict="0">
                <anchor moveWithCells="1">
                  <from>
                    <xdr:col>5</xdr:col>
                    <xdr:colOff>190500</xdr:colOff>
                    <xdr:row>26</xdr:row>
                    <xdr:rowOff>28575</xdr:rowOff>
                  </from>
                  <to>
                    <xdr:col>6</xdr:col>
                    <xdr:colOff>333375</xdr:colOff>
                    <xdr:row>33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71" name="Group Box 419">
              <controlPr defaultSize="0" autoFill="0" autoPict="0">
                <anchor moveWithCells="1">
                  <from>
                    <xdr:col>1</xdr:col>
                    <xdr:colOff>590550</xdr:colOff>
                    <xdr:row>50</xdr:row>
                    <xdr:rowOff>57150</xdr:rowOff>
                  </from>
                  <to>
                    <xdr:col>3</xdr:col>
                    <xdr:colOff>628650</xdr:colOff>
                    <xdr:row>50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72" name="Group Box 420">
              <controlPr defaultSize="0" autoFill="0" autoPict="0">
                <anchor moveWithCells="1">
                  <from>
                    <xdr:col>1</xdr:col>
                    <xdr:colOff>600075</xdr:colOff>
                    <xdr:row>51</xdr:row>
                    <xdr:rowOff>66675</xdr:rowOff>
                  </from>
                  <to>
                    <xdr:col>4</xdr:col>
                    <xdr:colOff>0</xdr:colOff>
                    <xdr:row>51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73" name="Group Box 421">
              <controlPr defaultSize="0" autoFill="0" autoPict="0">
                <anchor moveWithCells="1">
                  <from>
                    <xdr:col>7</xdr:col>
                    <xdr:colOff>190500</xdr:colOff>
                    <xdr:row>50</xdr:row>
                    <xdr:rowOff>85725</xdr:rowOff>
                  </from>
                  <to>
                    <xdr:col>9</xdr:col>
                    <xdr:colOff>247650</xdr:colOff>
                    <xdr:row>50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74" name="Option Button 423">
              <controlPr defaultSize="0" autoFill="0" autoLine="0" autoPict="0">
                <anchor moveWithCells="1">
                  <from>
                    <xdr:col>1</xdr:col>
                    <xdr:colOff>638175</xdr:colOff>
                    <xdr:row>50</xdr:row>
                    <xdr:rowOff>85725</xdr:rowOff>
                  </from>
                  <to>
                    <xdr:col>2</xdr:col>
                    <xdr:colOff>533400</xdr:colOff>
                    <xdr:row>50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75" name="Option Button 424">
              <controlPr defaultSize="0" autoFill="0" autoLine="0" autoPict="0">
                <anchor moveWithCells="1">
                  <from>
                    <xdr:col>2</xdr:col>
                    <xdr:colOff>628650</xdr:colOff>
                    <xdr:row>50</xdr:row>
                    <xdr:rowOff>85725</xdr:rowOff>
                  </from>
                  <to>
                    <xdr:col>3</xdr:col>
                    <xdr:colOff>514350</xdr:colOff>
                    <xdr:row>50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76" name="Option Button 425">
              <controlPr defaultSize="0" autoFill="0" autoLine="0" autoPict="0">
                <anchor moveWithCells="1">
                  <from>
                    <xdr:col>1</xdr:col>
                    <xdr:colOff>638175</xdr:colOff>
                    <xdr:row>51</xdr:row>
                    <xdr:rowOff>76200</xdr:rowOff>
                  </from>
                  <to>
                    <xdr:col>2</xdr:col>
                    <xdr:colOff>428625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77" name="Option Button 426">
              <controlPr defaultSize="0" autoFill="0" autoLine="0" autoPict="0">
                <anchor moveWithCells="1">
                  <from>
                    <xdr:col>2</xdr:col>
                    <xdr:colOff>628650</xdr:colOff>
                    <xdr:row>51</xdr:row>
                    <xdr:rowOff>85725</xdr:rowOff>
                  </from>
                  <to>
                    <xdr:col>3</xdr:col>
                    <xdr:colOff>409575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78" name="Option Button 427">
              <controlPr defaultSize="0" autoFill="0" autoLine="0" autoPict="0">
                <anchor moveWithCells="1">
                  <from>
                    <xdr:col>7</xdr:col>
                    <xdr:colOff>238125</xdr:colOff>
                    <xdr:row>50</xdr:row>
                    <xdr:rowOff>95250</xdr:rowOff>
                  </from>
                  <to>
                    <xdr:col>8</xdr:col>
                    <xdr:colOff>19050</xdr:colOff>
                    <xdr:row>50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79" name="Option Button 428">
              <controlPr defaultSize="0" autoFill="0" autoLine="0" autoPict="0">
                <anchor moveWithCells="1">
                  <from>
                    <xdr:col>8</xdr:col>
                    <xdr:colOff>247650</xdr:colOff>
                    <xdr:row>50</xdr:row>
                    <xdr:rowOff>95250</xdr:rowOff>
                  </from>
                  <to>
                    <xdr:col>9</xdr:col>
                    <xdr:colOff>19050</xdr:colOff>
                    <xdr:row>50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80" name="Option Button 429">
              <controlPr defaultSize="0" autoFill="0" autoLine="0" autoPict="0">
                <anchor moveWithCells="1">
                  <from>
                    <xdr:col>7</xdr:col>
                    <xdr:colOff>238125</xdr:colOff>
                    <xdr:row>51</xdr:row>
                    <xdr:rowOff>85725</xdr:rowOff>
                  </from>
                  <to>
                    <xdr:col>8</xdr:col>
                    <xdr:colOff>95250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81" name="Option Button 430">
              <controlPr defaultSize="0" autoFill="0" autoLine="0" autoPict="0">
                <anchor moveWithCells="1">
                  <from>
                    <xdr:col>8</xdr:col>
                    <xdr:colOff>247650</xdr:colOff>
                    <xdr:row>51</xdr:row>
                    <xdr:rowOff>85725</xdr:rowOff>
                  </from>
                  <to>
                    <xdr:col>9</xdr:col>
                    <xdr:colOff>95250</xdr:colOff>
                    <xdr:row>51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82" name="Group Box 437">
              <controlPr defaultSize="0" autoFill="0" autoPict="0">
                <anchor moveWithCells="1">
                  <from>
                    <xdr:col>5</xdr:col>
                    <xdr:colOff>238125</xdr:colOff>
                    <xdr:row>52</xdr:row>
                    <xdr:rowOff>85725</xdr:rowOff>
                  </from>
                  <to>
                    <xdr:col>9</xdr:col>
                    <xdr:colOff>285750</xdr:colOff>
                    <xdr:row>54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83" name="Option Button 438">
              <controlPr defaultSize="0" autoFill="0" autoLine="0" autoPict="0">
                <anchor moveWithCells="1">
                  <from>
                    <xdr:col>5</xdr:col>
                    <xdr:colOff>295275</xdr:colOff>
                    <xdr:row>53</xdr:row>
                    <xdr:rowOff>0</xdr:rowOff>
                  </from>
                  <to>
                    <xdr:col>6</xdr:col>
                    <xdr:colOff>352425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84" name="Option Button 439">
              <controlPr defaultSize="0" autoFill="0" autoLine="0" autoPict="0">
                <anchor moveWithCells="1">
                  <from>
                    <xdr:col>7</xdr:col>
                    <xdr:colOff>314325</xdr:colOff>
                    <xdr:row>53</xdr:row>
                    <xdr:rowOff>0</xdr:rowOff>
                  </from>
                  <to>
                    <xdr:col>8</xdr:col>
                    <xdr:colOff>371475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85" name="Group Box 446">
              <controlPr defaultSize="0" autoFill="0" autoPict="0">
                <anchor moveWithCells="1">
                  <from>
                    <xdr:col>4</xdr:col>
                    <xdr:colOff>323850</xdr:colOff>
                    <xdr:row>93</xdr:row>
                    <xdr:rowOff>95250</xdr:rowOff>
                  </from>
                  <to>
                    <xdr:col>8</xdr:col>
                    <xdr:colOff>295275</xdr:colOff>
                    <xdr:row>95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86" name="Option Button 447">
              <controlPr defaultSize="0" autoFill="0" autoLine="0" autoPict="0">
                <anchor moveWithCells="1">
                  <from>
                    <xdr:col>4</xdr:col>
                    <xdr:colOff>333375</xdr:colOff>
                    <xdr:row>94</xdr:row>
                    <xdr:rowOff>9525</xdr:rowOff>
                  </from>
                  <to>
                    <xdr:col>6</xdr:col>
                    <xdr:colOff>276225</xdr:colOff>
                    <xdr:row>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87" name="Option Button 448">
              <controlPr defaultSize="0" autoFill="0" autoLine="0" autoPict="0">
                <anchor moveWithCells="1">
                  <from>
                    <xdr:col>6</xdr:col>
                    <xdr:colOff>304800</xdr:colOff>
                    <xdr:row>94</xdr:row>
                    <xdr:rowOff>9525</xdr:rowOff>
                  </from>
                  <to>
                    <xdr:col>8</xdr:col>
                    <xdr:colOff>247650</xdr:colOff>
                    <xdr:row>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88" name="Group Box 519">
              <controlPr defaultSize="0" autoFill="0" autoPict="0">
                <anchor moveWithCells="1">
                  <from>
                    <xdr:col>0</xdr:col>
                    <xdr:colOff>257175</xdr:colOff>
                    <xdr:row>0</xdr:row>
                    <xdr:rowOff>133350</xdr:rowOff>
                  </from>
                  <to>
                    <xdr:col>3</xdr:col>
                    <xdr:colOff>390525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89" name="Option Button 522">
              <controlPr defaultSize="0" autoFill="0" autoLine="0" autoPict="0">
                <anchor moveWithCells="1">
                  <from>
                    <xdr:col>1</xdr:col>
                    <xdr:colOff>533400</xdr:colOff>
                    <xdr:row>1</xdr:row>
                    <xdr:rowOff>104775</xdr:rowOff>
                  </from>
                  <to>
                    <xdr:col>2</xdr:col>
                    <xdr:colOff>285750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90" name="Option Button 523">
              <controlPr defaultSize="0" autoFill="0" autoLine="0" autoPict="0">
                <anchor moveWithCells="1">
                  <from>
                    <xdr:col>2</xdr:col>
                    <xdr:colOff>438150</xdr:colOff>
                    <xdr:row>1</xdr:row>
                    <xdr:rowOff>104775</xdr:rowOff>
                  </from>
                  <to>
                    <xdr:col>3</xdr:col>
                    <xdr:colOff>180975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1" r:id="rId91" name="Check Box 1215">
              <controlPr defaultSize="0" autoFill="0" autoLine="0" autoPict="0">
                <anchor moveWithCells="1">
                  <from>
                    <xdr:col>5</xdr:col>
                    <xdr:colOff>409575</xdr:colOff>
                    <xdr:row>68</xdr:row>
                    <xdr:rowOff>57150</xdr:rowOff>
                  </from>
                  <to>
                    <xdr:col>6</xdr:col>
                    <xdr:colOff>66675</xdr:colOff>
                    <xdr:row>69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2" r:id="rId92" name="Check Box 1216">
              <controlPr defaultSize="0" autoFill="0" autoLine="0" autoPict="0">
                <anchor moveWithCells="1">
                  <from>
                    <xdr:col>5</xdr:col>
                    <xdr:colOff>409575</xdr:colOff>
                    <xdr:row>67</xdr:row>
                    <xdr:rowOff>19050</xdr:rowOff>
                  </from>
                  <to>
                    <xdr:col>6</xdr:col>
                    <xdr:colOff>66675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03" r:id="rId93" name="Check Box 1307">
              <controlPr defaultSize="0" autoFill="0" autoLine="0" autoPict="0">
                <anchor moveWithCells="1">
                  <from>
                    <xdr:col>5</xdr:col>
                    <xdr:colOff>400050</xdr:colOff>
                    <xdr:row>87</xdr:row>
                    <xdr:rowOff>9525</xdr:rowOff>
                  </from>
                  <to>
                    <xdr:col>6</xdr:col>
                    <xdr:colOff>95250</xdr:colOff>
                    <xdr:row>88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I1:U3"/>
  <sheetViews>
    <sheetView topLeftCell="H1" workbookViewId="0">
      <selection activeCell="V1" sqref="V1:V65536"/>
    </sheetView>
  </sheetViews>
  <sheetFormatPr baseColWidth="10" defaultRowHeight="12.75" x14ac:dyDescent="0.2"/>
  <cols>
    <col min="3" max="3" width="14.28515625" customWidth="1"/>
    <col min="6" max="6" width="17.5703125" customWidth="1"/>
    <col min="7" max="7" width="13.28515625" customWidth="1"/>
    <col min="15" max="15" width="16.140625" customWidth="1"/>
  </cols>
  <sheetData>
    <row r="1" spans="9:21" x14ac:dyDescent="0.2">
      <c r="I1" t="s">
        <v>89</v>
      </c>
      <c r="J1" t="s">
        <v>96</v>
      </c>
      <c r="K1" t="s">
        <v>93</v>
      </c>
      <c r="L1" t="s">
        <v>241</v>
      </c>
      <c r="M1" t="s">
        <v>97</v>
      </c>
      <c r="N1" t="s">
        <v>102</v>
      </c>
      <c r="O1" t="s">
        <v>103</v>
      </c>
      <c r="P1" t="s">
        <v>106</v>
      </c>
      <c r="Q1" t="s">
        <v>107</v>
      </c>
      <c r="R1" t="s">
        <v>109</v>
      </c>
      <c r="S1" t="s">
        <v>113</v>
      </c>
      <c r="T1" t="s">
        <v>116</v>
      </c>
      <c r="U1" t="s">
        <v>119</v>
      </c>
    </row>
    <row r="2" spans="9:21" x14ac:dyDescent="0.2">
      <c r="I2" t="s">
        <v>89</v>
      </c>
      <c r="J2" t="s">
        <v>91</v>
      </c>
      <c r="K2" t="s">
        <v>94</v>
      </c>
      <c r="L2" t="s">
        <v>242</v>
      </c>
      <c r="M2" t="s">
        <v>98</v>
      </c>
      <c r="N2" t="s">
        <v>101</v>
      </c>
      <c r="O2" t="s">
        <v>104</v>
      </c>
      <c r="P2" t="s">
        <v>98</v>
      </c>
      <c r="Q2" t="s">
        <v>107</v>
      </c>
      <c r="R2" t="s">
        <v>110</v>
      </c>
      <c r="S2" t="s">
        <v>114</v>
      </c>
      <c r="T2" t="s">
        <v>117</v>
      </c>
      <c r="U2" t="s">
        <v>120</v>
      </c>
    </row>
    <row r="3" spans="9:21" x14ac:dyDescent="0.2">
      <c r="I3" t="s">
        <v>90</v>
      </c>
      <c r="J3" t="s">
        <v>92</v>
      </c>
      <c r="K3" t="s">
        <v>95</v>
      </c>
      <c r="M3" t="s">
        <v>99</v>
      </c>
      <c r="N3" t="s">
        <v>100</v>
      </c>
      <c r="O3" t="s">
        <v>105</v>
      </c>
      <c r="P3" t="s">
        <v>99</v>
      </c>
      <c r="Q3" t="s">
        <v>108</v>
      </c>
      <c r="R3" t="s">
        <v>111</v>
      </c>
      <c r="S3" t="s">
        <v>115</v>
      </c>
      <c r="T3" t="s">
        <v>118</v>
      </c>
      <c r="U3" t="s">
        <v>121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X138"/>
  <sheetViews>
    <sheetView topLeftCell="CS109" workbookViewId="0">
      <selection activeCell="CW135" sqref="CW135"/>
    </sheetView>
  </sheetViews>
  <sheetFormatPr baseColWidth="10" defaultRowHeight="12.75" x14ac:dyDescent="0.2"/>
  <cols>
    <col min="1" max="1" width="15.140625" customWidth="1"/>
    <col min="2" max="2" width="13.28515625" customWidth="1"/>
    <col min="3" max="3" width="10.5703125" bestFit="1" customWidth="1"/>
    <col min="4" max="4" width="10.28515625" style="1" bestFit="1" customWidth="1"/>
    <col min="5" max="5" width="10.42578125" bestFit="1" customWidth="1"/>
    <col min="6" max="6" width="13" bestFit="1" customWidth="1"/>
    <col min="7" max="7" width="13.42578125" bestFit="1" customWidth="1"/>
    <col min="8" max="8" width="10.85546875" bestFit="1" customWidth="1"/>
    <col min="9" max="9" width="10.140625" bestFit="1" customWidth="1"/>
    <col min="10" max="10" width="9.140625" bestFit="1" customWidth="1"/>
    <col min="11" max="11" width="14" bestFit="1" customWidth="1"/>
    <col min="12" max="12" width="13.7109375" bestFit="1" customWidth="1"/>
    <col min="13" max="13" width="8.5703125" bestFit="1" customWidth="1"/>
    <col min="14" max="14" width="9.28515625" bestFit="1" customWidth="1"/>
    <col min="15" max="15" width="13.42578125" bestFit="1" customWidth="1"/>
    <col min="16" max="16" width="13.5703125" bestFit="1" customWidth="1"/>
    <col min="17" max="17" width="6.5703125" bestFit="1" customWidth="1"/>
    <col min="18" max="18" width="10.85546875" bestFit="1" customWidth="1"/>
    <col min="19" max="19" width="12.28515625" bestFit="1" customWidth="1"/>
    <col min="21" max="21" width="12" bestFit="1" customWidth="1"/>
    <col min="22" max="22" width="10.140625" bestFit="1" customWidth="1"/>
    <col min="23" max="23" width="11.5703125" bestFit="1" customWidth="1"/>
    <col min="24" max="24" width="16.42578125" bestFit="1" customWidth="1"/>
    <col min="25" max="25" width="12" bestFit="1" customWidth="1"/>
    <col min="26" max="26" width="13.28515625" bestFit="1" customWidth="1"/>
    <col min="27" max="27" width="15.5703125" bestFit="1" customWidth="1"/>
    <col min="28" max="28" width="13.7109375" bestFit="1" customWidth="1"/>
    <col min="29" max="29" width="13.42578125" bestFit="1" customWidth="1"/>
    <col min="30" max="30" width="12" bestFit="1" customWidth="1"/>
    <col min="31" max="31" width="9.28515625" bestFit="1" customWidth="1"/>
    <col min="32" max="32" width="12.5703125" bestFit="1" customWidth="1"/>
    <col min="33" max="33" width="11.85546875" bestFit="1" customWidth="1"/>
    <col min="34" max="34" width="14.140625" bestFit="1" customWidth="1"/>
    <col min="35" max="35" width="17" bestFit="1" customWidth="1"/>
    <col min="36" max="36" width="10.7109375" bestFit="1" customWidth="1"/>
    <col min="37" max="37" width="20.140625" bestFit="1" customWidth="1"/>
    <col min="38" max="38" width="17" bestFit="1" customWidth="1"/>
    <col min="39" max="39" width="11.85546875" bestFit="1" customWidth="1"/>
    <col min="40" max="40" width="12.42578125" bestFit="1" customWidth="1"/>
    <col min="41" max="41" width="13.42578125" bestFit="1" customWidth="1"/>
    <col min="42" max="42" width="12" bestFit="1" customWidth="1"/>
    <col min="43" max="43" width="11.85546875" bestFit="1" customWidth="1"/>
    <col min="44" max="44" width="10.28515625" bestFit="1" customWidth="1"/>
    <col min="45" max="45" width="10.85546875" bestFit="1" customWidth="1"/>
    <col min="46" max="46" width="10.42578125" bestFit="1" customWidth="1"/>
    <col min="47" max="47" width="8.140625" bestFit="1" customWidth="1"/>
    <col min="48" max="48" width="10" bestFit="1" customWidth="1"/>
    <col min="49" max="49" width="10.140625" bestFit="1" customWidth="1"/>
    <col min="50" max="50" width="13.28515625" bestFit="1" customWidth="1"/>
    <col min="51" max="51" width="10.140625" bestFit="1" customWidth="1"/>
    <col min="52" max="52" width="8.5703125" bestFit="1" customWidth="1"/>
    <col min="53" max="53" width="12.5703125" bestFit="1" customWidth="1"/>
    <col min="54" max="54" width="10.140625" bestFit="1" customWidth="1"/>
    <col min="55" max="55" width="12.5703125" bestFit="1" customWidth="1"/>
    <col min="56" max="56" width="10.42578125" bestFit="1" customWidth="1"/>
    <col min="57" max="57" width="11.28515625" bestFit="1" customWidth="1"/>
    <col min="58" max="58" width="10.42578125" bestFit="1" customWidth="1"/>
    <col min="59" max="59" width="10.7109375" bestFit="1" customWidth="1"/>
    <col min="60" max="60" width="8.140625" bestFit="1" customWidth="1"/>
    <col min="61" max="61" width="10.140625" bestFit="1" customWidth="1"/>
    <col min="62" max="62" width="11.5703125" bestFit="1" customWidth="1"/>
    <col min="63" max="63" width="12.28515625" bestFit="1" customWidth="1"/>
    <col min="64" max="64" width="8" bestFit="1" customWidth="1"/>
    <col min="65" max="65" width="10.28515625" bestFit="1" customWidth="1"/>
    <col min="66" max="66" width="7" bestFit="1" customWidth="1"/>
    <col min="67" max="67" width="13.7109375" bestFit="1" customWidth="1"/>
    <col min="68" max="68" width="12" bestFit="1" customWidth="1"/>
    <col min="69" max="69" width="9.85546875" bestFit="1" customWidth="1"/>
    <col min="70" max="70" width="6.5703125" bestFit="1" customWidth="1"/>
    <col min="71" max="71" width="14.42578125" bestFit="1" customWidth="1"/>
    <col min="72" max="72" width="9.140625" bestFit="1" customWidth="1"/>
    <col min="73" max="73" width="8.140625" bestFit="1" customWidth="1"/>
    <col min="74" max="74" width="10.7109375" bestFit="1" customWidth="1"/>
    <col min="75" max="75" width="12.28515625" bestFit="1" customWidth="1"/>
    <col min="76" max="76" width="9.7109375" bestFit="1" customWidth="1"/>
    <col min="77" max="77" width="10.42578125" bestFit="1" customWidth="1"/>
    <col min="78" max="78" width="13.5703125" bestFit="1" customWidth="1"/>
    <col min="79" max="79" width="12.140625" bestFit="1" customWidth="1"/>
    <col min="80" max="80" width="12.28515625" bestFit="1" customWidth="1"/>
    <col min="81" max="81" width="10.7109375" bestFit="1" customWidth="1"/>
    <col min="82" max="82" width="10.85546875" bestFit="1" customWidth="1"/>
    <col min="83" max="83" width="11" bestFit="1" customWidth="1"/>
    <col min="84" max="84" width="11.85546875" bestFit="1" customWidth="1"/>
    <col min="85" max="85" width="9.28515625" bestFit="1" customWidth="1"/>
    <col min="86" max="86" width="10.5703125" bestFit="1" customWidth="1"/>
    <col min="87" max="87" width="8.140625" bestFit="1" customWidth="1"/>
    <col min="88" max="88" width="10.140625" bestFit="1" customWidth="1"/>
    <col min="89" max="89" width="14.5703125" bestFit="1" customWidth="1"/>
    <col min="90" max="90" width="8.5703125" bestFit="1" customWidth="1"/>
    <col min="91" max="91" width="17.5703125" bestFit="1" customWidth="1"/>
    <col min="92" max="92" width="8.28515625" bestFit="1" customWidth="1"/>
    <col min="93" max="93" width="15.85546875" bestFit="1" customWidth="1"/>
    <col min="94" max="94" width="15.140625" bestFit="1" customWidth="1"/>
    <col min="95" max="95" width="19.5703125" bestFit="1" customWidth="1"/>
    <col min="96" max="96" width="8.5703125" bestFit="1" customWidth="1"/>
    <col min="97" max="97" width="10.140625" bestFit="1" customWidth="1"/>
    <col min="98" max="98" width="8.7109375" bestFit="1" customWidth="1"/>
    <col min="99" max="99" width="8.85546875" bestFit="1" customWidth="1"/>
    <col min="100" max="100" width="11.5703125" bestFit="1" customWidth="1"/>
    <col min="101" max="101" width="7.85546875" bestFit="1" customWidth="1"/>
    <col min="102" max="102" width="8.28515625" bestFit="1" customWidth="1"/>
    <col min="103" max="103" width="7.7109375" bestFit="1" customWidth="1"/>
    <col min="104" max="104" width="9.28515625" bestFit="1" customWidth="1"/>
    <col min="105" max="105" width="12.5703125" bestFit="1" customWidth="1"/>
    <col min="106" max="106" width="11.85546875" bestFit="1" customWidth="1"/>
    <col min="107" max="107" width="14.140625" bestFit="1" customWidth="1"/>
    <col min="108" max="108" width="8.28515625" bestFit="1" customWidth="1"/>
    <col min="109" max="109" width="12.140625" bestFit="1" customWidth="1"/>
    <col min="110" max="110" width="14.7109375" bestFit="1" customWidth="1"/>
    <col min="111" max="111" width="15.140625" bestFit="1" customWidth="1"/>
    <col min="112" max="112" width="10.28515625" bestFit="1" customWidth="1"/>
    <col min="113" max="113" width="15.140625" bestFit="1" customWidth="1"/>
    <col min="114" max="114" width="17.85546875" bestFit="1" customWidth="1"/>
    <col min="115" max="115" width="18.28515625" bestFit="1" customWidth="1"/>
    <col min="116" max="116" width="15.140625" bestFit="1" customWidth="1"/>
    <col min="117" max="117" width="17.85546875" bestFit="1" customWidth="1"/>
    <col min="118" max="118" width="17.28515625" bestFit="1" customWidth="1"/>
    <col min="119" max="119" width="10.7109375" bestFit="1" customWidth="1"/>
    <col min="120" max="120" width="10.85546875" bestFit="1" customWidth="1"/>
    <col min="121" max="121" width="14.140625" bestFit="1" customWidth="1"/>
    <col min="122" max="122" width="20" bestFit="1" customWidth="1"/>
  </cols>
  <sheetData>
    <row r="1" spans="1:122" x14ac:dyDescent="0.2">
      <c r="A1" s="65" t="s">
        <v>243</v>
      </c>
      <c r="B1" s="65"/>
      <c r="C1" s="65"/>
      <c r="D1" s="65"/>
      <c r="E1" t="s">
        <v>248</v>
      </c>
    </row>
    <row r="2" spans="1:122" x14ac:dyDescent="0.2">
      <c r="A2" t="s">
        <v>244</v>
      </c>
      <c r="B2" t="s">
        <v>246</v>
      </c>
      <c r="C2" t="s">
        <v>245</v>
      </c>
      <c r="D2" s="1" t="s">
        <v>247</v>
      </c>
      <c r="E2" t="s">
        <v>244</v>
      </c>
      <c r="F2" t="s">
        <v>246</v>
      </c>
      <c r="G2" t="s">
        <v>249</v>
      </c>
      <c r="H2" t="s">
        <v>250</v>
      </c>
      <c r="I2" t="s">
        <v>251</v>
      </c>
      <c r="J2" t="s">
        <v>252</v>
      </c>
      <c r="K2" t="s">
        <v>253</v>
      </c>
      <c r="L2" t="s">
        <v>254</v>
      </c>
      <c r="M2" t="s">
        <v>255</v>
      </c>
      <c r="N2" t="s">
        <v>256</v>
      </c>
      <c r="O2" t="s">
        <v>257</v>
      </c>
      <c r="P2" t="s">
        <v>258</v>
      </c>
      <c r="Q2" t="s">
        <v>259</v>
      </c>
      <c r="R2" t="s">
        <v>260</v>
      </c>
    </row>
    <row r="3" spans="1:122" x14ac:dyDescent="0.2">
      <c r="A3" s="1" t="s">
        <v>63</v>
      </c>
      <c r="B3" s="1" t="s">
        <v>57</v>
      </c>
      <c r="C3" s="1" t="s">
        <v>64</v>
      </c>
      <c r="D3" s="1" t="s">
        <v>61</v>
      </c>
      <c r="E3" s="1" t="s">
        <v>62</v>
      </c>
      <c r="F3" s="1" t="s">
        <v>65</v>
      </c>
      <c r="G3" s="1" t="s">
        <v>58</v>
      </c>
      <c r="H3" s="1" t="s">
        <v>60</v>
      </c>
      <c r="I3" s="1" t="s">
        <v>67</v>
      </c>
      <c r="J3" s="1" t="s">
        <v>66</v>
      </c>
      <c r="K3" s="1" t="s">
        <v>59</v>
      </c>
      <c r="L3" s="1" t="s">
        <v>160</v>
      </c>
      <c r="M3" s="1" t="s">
        <v>158</v>
      </c>
      <c r="N3" s="1" t="s">
        <v>159</v>
      </c>
      <c r="O3" s="1" t="s">
        <v>139</v>
      </c>
      <c r="P3" s="1" t="s">
        <v>128</v>
      </c>
      <c r="Q3" s="1" t="s">
        <v>137</v>
      </c>
      <c r="R3" s="1" t="s">
        <v>162</v>
      </c>
      <c r="S3" s="1" t="s">
        <v>147</v>
      </c>
      <c r="T3" s="1" t="s">
        <v>143</v>
      </c>
      <c r="U3" s="1" t="s">
        <v>144</v>
      </c>
      <c r="V3" s="1" t="s">
        <v>145</v>
      </c>
      <c r="W3" s="1" t="s">
        <v>146</v>
      </c>
      <c r="X3" s="1" t="s">
        <v>127</v>
      </c>
      <c r="Y3" s="1" t="s">
        <v>157</v>
      </c>
      <c r="Z3" s="1" t="s">
        <v>156</v>
      </c>
      <c r="AA3" s="1" t="s">
        <v>161</v>
      </c>
      <c r="AB3" s="1" t="s">
        <v>135</v>
      </c>
      <c r="AC3" s="1" t="s">
        <v>141</v>
      </c>
      <c r="AD3" s="1" t="s">
        <v>149</v>
      </c>
      <c r="AE3" s="1" t="s">
        <v>129</v>
      </c>
      <c r="AF3" s="1" t="s">
        <v>136</v>
      </c>
      <c r="AG3" s="1" t="s">
        <v>140</v>
      </c>
      <c r="AH3" s="1" t="s">
        <v>138</v>
      </c>
      <c r="AI3" s="1" t="s">
        <v>152</v>
      </c>
      <c r="AJ3" s="1" t="s">
        <v>151</v>
      </c>
      <c r="AK3" s="1" t="s">
        <v>130</v>
      </c>
      <c r="AL3" s="1" t="s">
        <v>153</v>
      </c>
      <c r="AM3" s="1" t="s">
        <v>132</v>
      </c>
      <c r="AN3" s="1" t="s">
        <v>134</v>
      </c>
      <c r="AO3" s="1" t="s">
        <v>142</v>
      </c>
      <c r="AP3" s="1" t="s">
        <v>150</v>
      </c>
      <c r="AQ3" s="1" t="s">
        <v>133</v>
      </c>
      <c r="AR3" s="1" t="s">
        <v>125</v>
      </c>
      <c r="AS3" s="1" t="s">
        <v>154</v>
      </c>
      <c r="AT3" s="1" t="s">
        <v>124</v>
      </c>
      <c r="AU3" s="1" t="s">
        <v>148</v>
      </c>
      <c r="AV3" s="1" t="s">
        <v>126</v>
      </c>
      <c r="AW3" s="1" t="s">
        <v>131</v>
      </c>
      <c r="AX3" s="1" t="s">
        <v>155</v>
      </c>
      <c r="AY3" s="1" t="s">
        <v>174</v>
      </c>
      <c r="AZ3" s="1" t="s">
        <v>173</v>
      </c>
      <c r="BA3" s="1" t="s">
        <v>185</v>
      </c>
      <c r="BB3" s="1" t="s">
        <v>175</v>
      </c>
      <c r="BC3" s="1" t="s">
        <v>165</v>
      </c>
      <c r="BD3" s="1" t="s">
        <v>180</v>
      </c>
      <c r="BE3" s="1" t="s">
        <v>167</v>
      </c>
      <c r="BF3" s="1" t="s">
        <v>181</v>
      </c>
      <c r="BG3" s="1" t="s">
        <v>182</v>
      </c>
      <c r="BH3" s="1" t="s">
        <v>170</v>
      </c>
      <c r="BI3" s="1" t="s">
        <v>184</v>
      </c>
      <c r="BJ3" s="1" t="s">
        <v>186</v>
      </c>
      <c r="BK3" s="1" t="s">
        <v>179</v>
      </c>
      <c r="BL3" s="1" t="s">
        <v>177</v>
      </c>
      <c r="BM3" s="1" t="s">
        <v>183</v>
      </c>
      <c r="BN3" s="1" t="s">
        <v>169</v>
      </c>
      <c r="BO3" s="1" t="s">
        <v>172</v>
      </c>
      <c r="BP3" s="1" t="s">
        <v>176</v>
      </c>
      <c r="BQ3" s="1" t="s">
        <v>171</v>
      </c>
      <c r="BR3" s="1" t="s">
        <v>166</v>
      </c>
      <c r="BS3" s="1" t="s">
        <v>168</v>
      </c>
      <c r="BT3" s="1" t="s">
        <v>178</v>
      </c>
      <c r="BU3" s="1" t="s">
        <v>190</v>
      </c>
      <c r="BV3" s="1" t="s">
        <v>204</v>
      </c>
      <c r="BW3" s="1" t="s">
        <v>237</v>
      </c>
      <c r="BX3" s="1" t="s">
        <v>193</v>
      </c>
      <c r="BY3" s="1" t="s">
        <v>206</v>
      </c>
      <c r="BZ3" s="1" t="s">
        <v>194</v>
      </c>
      <c r="CA3" s="1" t="s">
        <v>210</v>
      </c>
      <c r="CB3" s="1" t="s">
        <v>195</v>
      </c>
      <c r="CC3" s="1" t="s">
        <v>211</v>
      </c>
      <c r="CD3" s="1" t="s">
        <v>197</v>
      </c>
      <c r="CE3" s="1" t="s">
        <v>215</v>
      </c>
      <c r="CF3" s="1" t="s">
        <v>200</v>
      </c>
      <c r="CG3" s="1" t="s">
        <v>218</v>
      </c>
      <c r="CH3" s="1" t="s">
        <v>201</v>
      </c>
      <c r="CI3" s="1" t="s">
        <v>219</v>
      </c>
      <c r="CJ3" s="1" t="s">
        <v>203</v>
      </c>
      <c r="CK3" s="1" t="s">
        <v>235</v>
      </c>
      <c r="CL3" s="1" t="s">
        <v>192</v>
      </c>
      <c r="CM3" s="1" t="s">
        <v>234</v>
      </c>
      <c r="CN3" s="1" t="s">
        <v>209</v>
      </c>
      <c r="CO3" s="1" t="s">
        <v>196</v>
      </c>
      <c r="CP3" s="1" t="s">
        <v>216</v>
      </c>
      <c r="CQ3" s="1" t="s">
        <v>221</v>
      </c>
      <c r="CR3" s="1" t="s">
        <v>239</v>
      </c>
      <c r="CS3" s="1" t="s">
        <v>214</v>
      </c>
      <c r="CT3" s="1" t="s">
        <v>213</v>
      </c>
      <c r="CU3" s="1" t="s">
        <v>236</v>
      </c>
      <c r="CV3" s="1" t="s">
        <v>238</v>
      </c>
      <c r="CW3" s="1" t="s">
        <v>229</v>
      </c>
      <c r="CX3" s="1" t="s">
        <v>212</v>
      </c>
      <c r="CY3" s="1" t="s">
        <v>217</v>
      </c>
      <c r="CZ3" s="1" t="s">
        <v>191</v>
      </c>
      <c r="DA3" s="1" t="s">
        <v>199</v>
      </c>
      <c r="DB3" s="1" t="s">
        <v>205</v>
      </c>
      <c r="DC3" s="1" t="s">
        <v>202</v>
      </c>
      <c r="DD3" s="1" t="s">
        <v>230</v>
      </c>
      <c r="DE3" s="1" t="s">
        <v>232</v>
      </c>
      <c r="DF3" s="1" t="s">
        <v>233</v>
      </c>
      <c r="DG3" s="1" t="s">
        <v>231</v>
      </c>
      <c r="DH3" s="1" t="s">
        <v>222</v>
      </c>
      <c r="DI3" s="1" t="s">
        <v>224</v>
      </c>
      <c r="DJ3" s="1" t="s">
        <v>225</v>
      </c>
      <c r="DK3" s="1" t="s">
        <v>223</v>
      </c>
      <c r="DL3" s="1" t="s">
        <v>227</v>
      </c>
      <c r="DM3" s="1" t="s">
        <v>228</v>
      </c>
      <c r="DN3" s="1" t="s">
        <v>226</v>
      </c>
      <c r="DO3" s="1" t="s">
        <v>220</v>
      </c>
      <c r="DP3" s="1" t="s">
        <v>208</v>
      </c>
      <c r="DQ3" s="1" t="s">
        <v>207</v>
      </c>
      <c r="DR3" s="1" t="s">
        <v>198</v>
      </c>
    </row>
    <row r="4" spans="1:122" x14ac:dyDescent="0.2">
      <c r="A4" s="1"/>
      <c r="B4" s="1"/>
      <c r="C4" s="2"/>
    </row>
    <row r="5" spans="1:122" x14ac:dyDescent="0.2">
      <c r="A5" s="1" t="s">
        <v>124</v>
      </c>
      <c r="B5" s="1" t="s">
        <v>263</v>
      </c>
      <c r="C5" s="2" t="str">
        <f t="shared" ref="C5:C36" si="0">RIGHT(B5,3)</f>
        <v>$96</v>
      </c>
      <c r="D5" s="1">
        <v>96</v>
      </c>
    </row>
    <row r="6" spans="1:122" x14ac:dyDescent="0.2">
      <c r="A6" t="s">
        <v>63</v>
      </c>
      <c r="B6" t="s">
        <v>351</v>
      </c>
      <c r="C6" s="2" t="str">
        <f t="shared" si="0"/>
        <v>B$5</v>
      </c>
      <c r="D6" s="1">
        <v>5</v>
      </c>
    </row>
    <row r="7" spans="1:122" x14ac:dyDescent="0.2">
      <c r="A7" t="s">
        <v>57</v>
      </c>
      <c r="B7" t="s">
        <v>362</v>
      </c>
      <c r="C7" s="2" t="str">
        <f t="shared" si="0"/>
        <v>G$5</v>
      </c>
      <c r="D7" s="1">
        <v>5</v>
      </c>
    </row>
    <row r="8" spans="1:122" x14ac:dyDescent="0.2">
      <c r="A8" t="s">
        <v>64</v>
      </c>
      <c r="B8" t="s">
        <v>358</v>
      </c>
      <c r="C8" s="2" t="str">
        <f t="shared" si="0"/>
        <v>B$7</v>
      </c>
      <c r="D8" s="1">
        <v>7</v>
      </c>
    </row>
    <row r="9" spans="1:122" x14ac:dyDescent="0.2">
      <c r="A9" t="s">
        <v>61</v>
      </c>
      <c r="B9" t="s">
        <v>339</v>
      </c>
      <c r="C9" s="2" t="str">
        <f t="shared" si="0"/>
        <v>E$7</v>
      </c>
      <c r="D9" s="1">
        <v>7</v>
      </c>
    </row>
    <row r="10" spans="1:122" x14ac:dyDescent="0.2">
      <c r="A10" t="s">
        <v>62</v>
      </c>
      <c r="B10" t="s">
        <v>350</v>
      </c>
      <c r="C10" s="2" t="str">
        <f t="shared" si="0"/>
        <v>$10</v>
      </c>
      <c r="D10" s="1">
        <v>10</v>
      </c>
    </row>
    <row r="11" spans="1:122" x14ac:dyDescent="0.2">
      <c r="A11" t="s">
        <v>65</v>
      </c>
      <c r="B11" t="s">
        <v>361</v>
      </c>
      <c r="C11" s="2" t="str">
        <f t="shared" si="0"/>
        <v>$10</v>
      </c>
      <c r="D11" s="1">
        <v>10</v>
      </c>
    </row>
    <row r="12" spans="1:122" x14ac:dyDescent="0.2">
      <c r="A12" s="1" t="s">
        <v>58</v>
      </c>
      <c r="B12" s="1" t="s">
        <v>266</v>
      </c>
      <c r="C12" s="2" t="str">
        <f t="shared" si="0"/>
        <v>$11</v>
      </c>
      <c r="D12" s="1">
        <v>11</v>
      </c>
    </row>
    <row r="13" spans="1:122" x14ac:dyDescent="0.2">
      <c r="A13" t="s">
        <v>60</v>
      </c>
      <c r="B13" t="s">
        <v>293</v>
      </c>
      <c r="C13" s="2" t="str">
        <f t="shared" si="0"/>
        <v>$12</v>
      </c>
      <c r="D13" s="1">
        <v>12</v>
      </c>
    </row>
    <row r="14" spans="1:122" x14ac:dyDescent="0.2">
      <c r="A14" t="s">
        <v>67</v>
      </c>
      <c r="B14" t="s">
        <v>394</v>
      </c>
      <c r="C14" s="2" t="str">
        <f t="shared" si="0"/>
        <v>$12</v>
      </c>
      <c r="D14" s="1">
        <v>12</v>
      </c>
    </row>
    <row r="15" spans="1:122" x14ac:dyDescent="0.2">
      <c r="A15" t="s">
        <v>66</v>
      </c>
      <c r="B15" t="s">
        <v>370</v>
      </c>
      <c r="C15" s="2" t="str">
        <f t="shared" si="0"/>
        <v>$13</v>
      </c>
      <c r="D15" s="1">
        <v>13</v>
      </c>
    </row>
    <row r="16" spans="1:122" x14ac:dyDescent="0.2">
      <c r="A16" t="s">
        <v>59</v>
      </c>
      <c r="B16" t="s">
        <v>292</v>
      </c>
      <c r="C16" s="2" t="str">
        <f t="shared" si="0"/>
        <v>$13</v>
      </c>
      <c r="D16" s="1">
        <v>13</v>
      </c>
    </row>
    <row r="17" spans="1:4" x14ac:dyDescent="0.2">
      <c r="A17" t="s">
        <v>160</v>
      </c>
      <c r="B17" t="s">
        <v>384</v>
      </c>
      <c r="C17" s="2" t="str">
        <f t="shared" si="0"/>
        <v>$15</v>
      </c>
      <c r="D17" s="1">
        <v>15</v>
      </c>
    </row>
    <row r="18" spans="1:4" x14ac:dyDescent="0.2">
      <c r="A18" t="s">
        <v>158</v>
      </c>
      <c r="B18" t="s">
        <v>369</v>
      </c>
      <c r="C18" s="2" t="str">
        <f t="shared" si="0"/>
        <v>$17</v>
      </c>
      <c r="D18" s="1">
        <v>17</v>
      </c>
    </row>
    <row r="19" spans="1:4" x14ac:dyDescent="0.2">
      <c r="A19" t="s">
        <v>159</v>
      </c>
      <c r="B19" t="s">
        <v>371</v>
      </c>
      <c r="C19" s="2" t="str">
        <f t="shared" si="0"/>
        <v>$19</v>
      </c>
      <c r="D19" s="1">
        <v>19</v>
      </c>
    </row>
    <row r="20" spans="1:4" x14ac:dyDescent="0.2">
      <c r="A20" t="s">
        <v>208</v>
      </c>
      <c r="B20" t="s">
        <v>328</v>
      </c>
      <c r="C20" s="2" t="str">
        <f t="shared" si="0"/>
        <v>$20</v>
      </c>
      <c r="D20" s="1">
        <v>20</v>
      </c>
    </row>
    <row r="21" spans="1:4" x14ac:dyDescent="0.2">
      <c r="A21" t="s">
        <v>139</v>
      </c>
      <c r="B21" t="s">
        <v>311</v>
      </c>
      <c r="C21" s="2" t="str">
        <f t="shared" si="0"/>
        <v>$22</v>
      </c>
      <c r="D21" s="1">
        <v>22</v>
      </c>
    </row>
    <row r="22" spans="1:4" x14ac:dyDescent="0.2">
      <c r="A22" t="s">
        <v>329</v>
      </c>
      <c r="B22" t="s">
        <v>330</v>
      </c>
      <c r="C22" s="2" t="str">
        <f t="shared" si="0"/>
        <v>$23</v>
      </c>
      <c r="D22" s="1">
        <v>23</v>
      </c>
    </row>
    <row r="23" spans="1:4" x14ac:dyDescent="0.2">
      <c r="A23" s="1" t="s">
        <v>128</v>
      </c>
      <c r="B23" s="1" t="s">
        <v>273</v>
      </c>
      <c r="C23" s="2" t="str">
        <f t="shared" si="0"/>
        <v>$25</v>
      </c>
      <c r="D23" s="1">
        <v>25</v>
      </c>
    </row>
    <row r="24" spans="1:4" x14ac:dyDescent="0.2">
      <c r="A24" t="s">
        <v>137</v>
      </c>
      <c r="B24" t="s">
        <v>304</v>
      </c>
      <c r="C24" s="2" t="str">
        <f t="shared" si="0"/>
        <v>$25</v>
      </c>
      <c r="D24" s="1">
        <v>25</v>
      </c>
    </row>
    <row r="25" spans="1:4" x14ac:dyDescent="0.2">
      <c r="A25" t="s">
        <v>207</v>
      </c>
      <c r="B25" t="s">
        <v>325</v>
      </c>
      <c r="C25" s="2" t="str">
        <f t="shared" si="0"/>
        <v>$26</v>
      </c>
      <c r="D25" s="1">
        <v>26</v>
      </c>
    </row>
    <row r="26" spans="1:4" x14ac:dyDescent="0.2">
      <c r="A26" t="s">
        <v>162</v>
      </c>
      <c r="B26" t="s">
        <v>393</v>
      </c>
      <c r="C26" s="2" t="str">
        <f t="shared" si="0"/>
        <v>$27</v>
      </c>
      <c r="D26" s="1">
        <v>27</v>
      </c>
    </row>
    <row r="27" spans="1:4" x14ac:dyDescent="0.2">
      <c r="A27" t="s">
        <v>326</v>
      </c>
      <c r="B27" t="s">
        <v>327</v>
      </c>
      <c r="C27" s="2" t="str">
        <f t="shared" si="0"/>
        <v>$29</v>
      </c>
      <c r="D27" s="1">
        <v>29</v>
      </c>
    </row>
    <row r="28" spans="1:4" x14ac:dyDescent="0.2">
      <c r="A28" t="s">
        <v>147</v>
      </c>
      <c r="B28" t="s">
        <v>324</v>
      </c>
      <c r="C28" s="2" t="str">
        <f t="shared" si="0"/>
        <v>$30</v>
      </c>
      <c r="D28" s="1">
        <v>30</v>
      </c>
    </row>
    <row r="29" spans="1:4" x14ac:dyDescent="0.2">
      <c r="A29" t="s">
        <v>143</v>
      </c>
      <c r="B29" t="s">
        <v>320</v>
      </c>
      <c r="C29" s="2" t="str">
        <f t="shared" si="0"/>
        <v>$32</v>
      </c>
      <c r="D29" s="1">
        <v>32</v>
      </c>
    </row>
    <row r="30" spans="1:4" x14ac:dyDescent="0.2">
      <c r="A30" t="s">
        <v>144</v>
      </c>
      <c r="B30" t="s">
        <v>321</v>
      </c>
      <c r="C30" s="2" t="str">
        <f t="shared" si="0"/>
        <v>$32</v>
      </c>
      <c r="D30" s="1">
        <v>32</v>
      </c>
    </row>
    <row r="31" spans="1:4" x14ac:dyDescent="0.2">
      <c r="A31" t="s">
        <v>145</v>
      </c>
      <c r="B31" t="s">
        <v>322</v>
      </c>
      <c r="C31" s="2" t="str">
        <f t="shared" si="0"/>
        <v>$34</v>
      </c>
      <c r="D31" s="1">
        <v>34</v>
      </c>
    </row>
    <row r="32" spans="1:4" x14ac:dyDescent="0.2">
      <c r="A32" t="s">
        <v>146</v>
      </c>
      <c r="B32" t="s">
        <v>323</v>
      </c>
      <c r="C32" s="2" t="str">
        <f t="shared" si="0"/>
        <v>$37</v>
      </c>
      <c r="D32" s="1">
        <v>37</v>
      </c>
    </row>
    <row r="33" spans="1:4" x14ac:dyDescent="0.2">
      <c r="A33" s="1" t="s">
        <v>127</v>
      </c>
      <c r="B33" s="1" t="s">
        <v>271</v>
      </c>
      <c r="C33" s="2" t="str">
        <f t="shared" si="0"/>
        <v>$40</v>
      </c>
      <c r="D33" s="1">
        <v>40</v>
      </c>
    </row>
    <row r="34" spans="1:4" x14ac:dyDescent="0.2">
      <c r="A34" t="s">
        <v>157</v>
      </c>
      <c r="B34" t="s">
        <v>359</v>
      </c>
      <c r="C34" s="2" t="str">
        <f t="shared" si="0"/>
        <v>$43</v>
      </c>
      <c r="D34" s="1">
        <v>43</v>
      </c>
    </row>
    <row r="35" spans="1:4" x14ac:dyDescent="0.2">
      <c r="A35" t="s">
        <v>156</v>
      </c>
      <c r="B35" t="s">
        <v>353</v>
      </c>
      <c r="C35" s="2" t="str">
        <f t="shared" si="0"/>
        <v>$45</v>
      </c>
      <c r="D35" s="1">
        <v>45</v>
      </c>
    </row>
    <row r="36" spans="1:4" x14ac:dyDescent="0.2">
      <c r="A36" t="s">
        <v>161</v>
      </c>
      <c r="B36" t="s">
        <v>391</v>
      </c>
      <c r="C36" s="2" t="str">
        <f t="shared" si="0"/>
        <v>$47</v>
      </c>
      <c r="D36" s="1">
        <v>47</v>
      </c>
    </row>
    <row r="37" spans="1:4" x14ac:dyDescent="0.2">
      <c r="A37" t="s">
        <v>364</v>
      </c>
      <c r="B37" t="s">
        <v>365</v>
      </c>
      <c r="C37" s="2" t="str">
        <f t="shared" ref="C37:C68" si="1">RIGHT(B37,3)</f>
        <v>$47</v>
      </c>
      <c r="D37" s="1">
        <v>47</v>
      </c>
    </row>
    <row r="38" spans="1:4" x14ac:dyDescent="0.2">
      <c r="A38" t="s">
        <v>135</v>
      </c>
      <c r="B38" t="s">
        <v>299</v>
      </c>
      <c r="C38" s="2" t="str">
        <f t="shared" si="1"/>
        <v>$52</v>
      </c>
      <c r="D38" s="1">
        <v>52</v>
      </c>
    </row>
    <row r="39" spans="1:4" x14ac:dyDescent="0.2">
      <c r="A39" t="s">
        <v>141</v>
      </c>
      <c r="B39" t="s">
        <v>318</v>
      </c>
      <c r="C39" s="2" t="str">
        <f t="shared" si="1"/>
        <v>$52</v>
      </c>
      <c r="D39" s="1">
        <v>52</v>
      </c>
    </row>
    <row r="40" spans="1:4" x14ac:dyDescent="0.2">
      <c r="A40" t="s">
        <v>149</v>
      </c>
      <c r="B40" t="s">
        <v>334</v>
      </c>
      <c r="C40" s="2" t="str">
        <f t="shared" si="1"/>
        <v>$53</v>
      </c>
      <c r="D40" s="1">
        <v>53</v>
      </c>
    </row>
    <row r="41" spans="1:4" x14ac:dyDescent="0.2">
      <c r="A41" s="1" t="s">
        <v>129</v>
      </c>
      <c r="B41" s="1" t="s">
        <v>275</v>
      </c>
      <c r="C41" s="2" t="str">
        <f t="shared" si="1"/>
        <v>$55</v>
      </c>
      <c r="D41" s="1">
        <v>55</v>
      </c>
    </row>
    <row r="42" spans="1:4" x14ac:dyDescent="0.2">
      <c r="A42" t="s">
        <v>136</v>
      </c>
      <c r="B42" t="s">
        <v>301</v>
      </c>
      <c r="C42" s="2" t="str">
        <f t="shared" si="1"/>
        <v>$58</v>
      </c>
      <c r="D42" s="1">
        <v>58</v>
      </c>
    </row>
    <row r="43" spans="1:4" x14ac:dyDescent="0.2">
      <c r="A43" t="s">
        <v>140</v>
      </c>
      <c r="B43" t="s">
        <v>315</v>
      </c>
      <c r="C43" s="2" t="str">
        <f t="shared" si="1"/>
        <v>$58</v>
      </c>
      <c r="D43" s="1">
        <v>58</v>
      </c>
    </row>
    <row r="44" spans="1:4" x14ac:dyDescent="0.2">
      <c r="A44" t="s">
        <v>138</v>
      </c>
      <c r="B44" t="s">
        <v>306</v>
      </c>
      <c r="C44" s="2" t="str">
        <f t="shared" si="1"/>
        <v>$59</v>
      </c>
      <c r="D44" s="1">
        <v>59</v>
      </c>
    </row>
    <row r="45" spans="1:4" x14ac:dyDescent="0.2">
      <c r="A45" t="s">
        <v>152</v>
      </c>
      <c r="B45" t="s">
        <v>346</v>
      </c>
      <c r="C45" s="2" t="str">
        <f t="shared" si="1"/>
        <v>$63</v>
      </c>
      <c r="D45" s="1">
        <v>63</v>
      </c>
    </row>
    <row r="46" spans="1:4" x14ac:dyDescent="0.2">
      <c r="A46" t="s">
        <v>151</v>
      </c>
      <c r="B46" t="s">
        <v>345</v>
      </c>
      <c r="C46" s="2" t="str">
        <f t="shared" si="1"/>
        <v>$66</v>
      </c>
      <c r="D46" s="1">
        <v>66</v>
      </c>
    </row>
    <row r="47" spans="1:4" x14ac:dyDescent="0.2">
      <c r="A47" s="1" t="s">
        <v>130</v>
      </c>
      <c r="B47" s="1" t="s">
        <v>277</v>
      </c>
      <c r="C47" s="2" t="str">
        <f t="shared" si="1"/>
        <v>$72</v>
      </c>
      <c r="D47" s="1">
        <v>72</v>
      </c>
    </row>
    <row r="48" spans="1:4" x14ac:dyDescent="0.2">
      <c r="A48" t="s">
        <v>153</v>
      </c>
      <c r="B48" t="s">
        <v>348</v>
      </c>
      <c r="C48" s="2" t="str">
        <f t="shared" si="1"/>
        <v>$74</v>
      </c>
      <c r="D48" s="1">
        <v>74</v>
      </c>
    </row>
    <row r="49" spans="1:4" x14ac:dyDescent="0.2">
      <c r="A49" t="s">
        <v>132</v>
      </c>
      <c r="B49" t="s">
        <v>290</v>
      </c>
      <c r="C49" s="2" t="str">
        <f t="shared" si="1"/>
        <v>$77</v>
      </c>
      <c r="D49" s="1">
        <v>77</v>
      </c>
    </row>
    <row r="50" spans="1:4" x14ac:dyDescent="0.2">
      <c r="A50" t="s">
        <v>134</v>
      </c>
      <c r="B50" t="s">
        <v>298</v>
      </c>
      <c r="C50" s="2" t="str">
        <f t="shared" si="1"/>
        <v>$83</v>
      </c>
      <c r="D50" s="1">
        <v>83</v>
      </c>
    </row>
    <row r="51" spans="1:4" x14ac:dyDescent="0.2">
      <c r="A51" t="s">
        <v>142</v>
      </c>
      <c r="B51" t="s">
        <v>319</v>
      </c>
      <c r="C51" s="2" t="str">
        <f t="shared" si="1"/>
        <v>$83</v>
      </c>
      <c r="D51" s="1">
        <v>83</v>
      </c>
    </row>
    <row r="52" spans="1:4" x14ac:dyDescent="0.2">
      <c r="A52" t="s">
        <v>150</v>
      </c>
      <c r="B52" t="s">
        <v>335</v>
      </c>
      <c r="C52" s="2" t="str">
        <f t="shared" si="1"/>
        <v>$84</v>
      </c>
      <c r="D52" s="1">
        <v>84</v>
      </c>
    </row>
    <row r="53" spans="1:4" x14ac:dyDescent="0.2">
      <c r="A53" t="s">
        <v>133</v>
      </c>
      <c r="B53" t="s">
        <v>291</v>
      </c>
      <c r="C53" s="2" t="str">
        <f t="shared" si="1"/>
        <v>$87</v>
      </c>
      <c r="D53" s="1">
        <v>87</v>
      </c>
    </row>
    <row r="54" spans="1:4" x14ac:dyDescent="0.2">
      <c r="A54" s="1" t="s">
        <v>125</v>
      </c>
      <c r="B54" s="1" t="s">
        <v>264</v>
      </c>
      <c r="C54" s="2" t="str">
        <f t="shared" si="1"/>
        <v>$92</v>
      </c>
      <c r="D54" s="1">
        <v>92</v>
      </c>
    </row>
    <row r="55" spans="1:4" x14ac:dyDescent="0.2">
      <c r="A55" t="s">
        <v>154</v>
      </c>
      <c r="B55" t="s">
        <v>349</v>
      </c>
      <c r="C55" s="2" t="str">
        <f t="shared" si="1"/>
        <v>$94</v>
      </c>
      <c r="D55" s="1">
        <v>94</v>
      </c>
    </row>
    <row r="56" spans="1:4" x14ac:dyDescent="0.2">
      <c r="A56" t="s">
        <v>148</v>
      </c>
      <c r="B56" t="s">
        <v>332</v>
      </c>
      <c r="C56" s="2" t="str">
        <f t="shared" si="1"/>
        <v>$96</v>
      </c>
      <c r="D56" s="1">
        <v>96</v>
      </c>
    </row>
    <row r="57" spans="1:4" x14ac:dyDescent="0.2">
      <c r="A57" s="1" t="s">
        <v>126</v>
      </c>
      <c r="B57" s="1" t="s">
        <v>265</v>
      </c>
      <c r="C57" s="2" t="str">
        <f t="shared" si="1"/>
        <v>$97</v>
      </c>
      <c r="D57" s="29">
        <v>97</v>
      </c>
    </row>
    <row r="58" spans="1:4" x14ac:dyDescent="0.2">
      <c r="A58" t="s">
        <v>131</v>
      </c>
      <c r="B58" t="s">
        <v>284</v>
      </c>
      <c r="C58" s="2" t="str">
        <f t="shared" si="1"/>
        <v>$99</v>
      </c>
      <c r="D58" s="1">
        <v>99</v>
      </c>
    </row>
    <row r="59" spans="1:4" x14ac:dyDescent="0.2">
      <c r="A59" t="s">
        <v>155</v>
      </c>
      <c r="B59" t="s">
        <v>352</v>
      </c>
      <c r="C59" s="2" t="str">
        <f t="shared" si="1"/>
        <v>102</v>
      </c>
      <c r="D59" s="1" t="s">
        <v>425</v>
      </c>
    </row>
    <row r="60" spans="1:4" x14ac:dyDescent="0.2">
      <c r="A60" t="s">
        <v>174</v>
      </c>
      <c r="B60" t="s">
        <v>287</v>
      </c>
      <c r="C60" s="2" t="str">
        <f t="shared" si="1"/>
        <v>105</v>
      </c>
      <c r="D60" s="1" t="s">
        <v>407</v>
      </c>
    </row>
    <row r="61" spans="1:4" x14ac:dyDescent="0.2">
      <c r="A61" t="s">
        <v>173</v>
      </c>
      <c r="B61" t="s">
        <v>286</v>
      </c>
      <c r="C61" s="2" t="str">
        <f t="shared" si="1"/>
        <v>105</v>
      </c>
      <c r="D61" s="1" t="s">
        <v>407</v>
      </c>
    </row>
    <row r="62" spans="1:4" x14ac:dyDescent="0.2">
      <c r="A62" t="s">
        <v>185</v>
      </c>
      <c r="B62" t="s">
        <v>389</v>
      </c>
      <c r="C62" s="2" t="str">
        <f t="shared" si="1"/>
        <v>105</v>
      </c>
      <c r="D62" s="1" t="s">
        <v>407</v>
      </c>
    </row>
    <row r="63" spans="1:4" x14ac:dyDescent="0.2">
      <c r="A63" t="s">
        <v>175</v>
      </c>
      <c r="B63" t="s">
        <v>288</v>
      </c>
      <c r="C63" s="2" t="str">
        <f t="shared" si="1"/>
        <v>106</v>
      </c>
      <c r="D63" s="1" t="s">
        <v>396</v>
      </c>
    </row>
    <row r="64" spans="1:4" x14ac:dyDescent="0.2">
      <c r="A64" s="1" t="s">
        <v>165</v>
      </c>
      <c r="B64" s="1" t="s">
        <v>267</v>
      </c>
      <c r="C64" s="2" t="str">
        <f t="shared" si="1"/>
        <v>106</v>
      </c>
      <c r="D64" s="1" t="s">
        <v>396</v>
      </c>
    </row>
    <row r="65" spans="1:4" x14ac:dyDescent="0.2">
      <c r="A65" t="s">
        <v>180</v>
      </c>
      <c r="B65" t="s">
        <v>341</v>
      </c>
      <c r="C65" s="2" t="str">
        <f t="shared" si="1"/>
        <v>107</v>
      </c>
      <c r="D65" s="1" t="s">
        <v>399</v>
      </c>
    </row>
    <row r="66" spans="1:4" x14ac:dyDescent="0.2">
      <c r="A66" s="1" t="s">
        <v>167</v>
      </c>
      <c r="B66" s="1" t="s">
        <v>274</v>
      </c>
      <c r="C66" s="2" t="str">
        <f t="shared" si="1"/>
        <v>107</v>
      </c>
      <c r="D66" s="1" t="s">
        <v>399</v>
      </c>
    </row>
    <row r="67" spans="1:4" x14ac:dyDescent="0.2">
      <c r="A67" t="s">
        <v>181</v>
      </c>
      <c r="B67" t="s">
        <v>342</v>
      </c>
      <c r="C67" s="2" t="str">
        <f t="shared" si="1"/>
        <v>108</v>
      </c>
      <c r="D67" s="1" t="s">
        <v>423</v>
      </c>
    </row>
    <row r="68" spans="1:4" x14ac:dyDescent="0.2">
      <c r="A68" t="s">
        <v>182</v>
      </c>
      <c r="B68" t="s">
        <v>360</v>
      </c>
      <c r="C68" s="2" t="str">
        <f t="shared" si="1"/>
        <v>108</v>
      </c>
      <c r="D68" s="1" t="s">
        <v>423</v>
      </c>
    </row>
    <row r="69" spans="1:4" x14ac:dyDescent="0.2">
      <c r="A69" t="s">
        <v>170</v>
      </c>
      <c r="B69" t="s">
        <v>281</v>
      </c>
      <c r="C69" s="2" t="str">
        <f t="shared" ref="C69:C100" si="2">RIGHT(B69,3)</f>
        <v>109</v>
      </c>
      <c r="D69" s="1" t="s">
        <v>404</v>
      </c>
    </row>
    <row r="70" spans="1:4" x14ac:dyDescent="0.2">
      <c r="A70" t="s">
        <v>184</v>
      </c>
      <c r="B70" t="s">
        <v>367</v>
      </c>
      <c r="C70" s="2" t="str">
        <f t="shared" si="2"/>
        <v>109</v>
      </c>
      <c r="D70" s="1" t="s">
        <v>404</v>
      </c>
    </row>
    <row r="71" spans="1:4" x14ac:dyDescent="0.2">
      <c r="A71" t="s">
        <v>186</v>
      </c>
      <c r="B71" t="s">
        <v>392</v>
      </c>
      <c r="C71" s="2" t="str">
        <f t="shared" si="2"/>
        <v>110</v>
      </c>
      <c r="D71" s="1" t="s">
        <v>421</v>
      </c>
    </row>
    <row r="72" spans="1:4" x14ac:dyDescent="0.2">
      <c r="A72" t="s">
        <v>179</v>
      </c>
      <c r="B72" t="s">
        <v>338</v>
      </c>
      <c r="C72" s="2" t="str">
        <f t="shared" si="2"/>
        <v>110</v>
      </c>
      <c r="D72" s="1" t="s">
        <v>421</v>
      </c>
    </row>
    <row r="73" spans="1:4" x14ac:dyDescent="0.2">
      <c r="A73" t="s">
        <v>177</v>
      </c>
      <c r="B73" t="s">
        <v>309</v>
      </c>
      <c r="C73" s="2" t="str">
        <f t="shared" si="2"/>
        <v>111</v>
      </c>
      <c r="D73" s="1" t="s">
        <v>418</v>
      </c>
    </row>
    <row r="74" spans="1:4" x14ac:dyDescent="0.2">
      <c r="A74" t="s">
        <v>183</v>
      </c>
      <c r="B74" t="s">
        <v>366</v>
      </c>
      <c r="C74" s="2" t="str">
        <f t="shared" si="2"/>
        <v>111</v>
      </c>
      <c r="D74" s="1" t="s">
        <v>418</v>
      </c>
    </row>
    <row r="75" spans="1:4" x14ac:dyDescent="0.2">
      <c r="A75" t="s">
        <v>169</v>
      </c>
      <c r="B75" t="s">
        <v>280</v>
      </c>
      <c r="C75" s="2" t="str">
        <f t="shared" si="2"/>
        <v>112</v>
      </c>
      <c r="D75" s="1" t="s">
        <v>403</v>
      </c>
    </row>
    <row r="76" spans="1:4" x14ac:dyDescent="0.2">
      <c r="A76" t="s">
        <v>172</v>
      </c>
      <c r="B76" t="s">
        <v>285</v>
      </c>
      <c r="C76" s="2" t="str">
        <f t="shared" si="2"/>
        <v>112</v>
      </c>
      <c r="D76" s="1" t="s">
        <v>403</v>
      </c>
    </row>
    <row r="77" spans="1:4" x14ac:dyDescent="0.2">
      <c r="A77" t="s">
        <v>176</v>
      </c>
      <c r="B77" t="s">
        <v>289</v>
      </c>
      <c r="C77" s="2" t="str">
        <f t="shared" si="2"/>
        <v>113</v>
      </c>
      <c r="D77" s="1" t="s">
        <v>406</v>
      </c>
    </row>
    <row r="78" spans="1:4" x14ac:dyDescent="0.2">
      <c r="A78" t="s">
        <v>171</v>
      </c>
      <c r="B78" t="s">
        <v>283</v>
      </c>
      <c r="C78" s="2" t="str">
        <f t="shared" si="2"/>
        <v>113</v>
      </c>
      <c r="D78" s="1" t="s">
        <v>406</v>
      </c>
    </row>
    <row r="79" spans="1:4" x14ac:dyDescent="0.2">
      <c r="A79" s="1" t="s">
        <v>166</v>
      </c>
      <c r="B79" s="1" t="s">
        <v>268</v>
      </c>
      <c r="C79" s="2" t="str">
        <f t="shared" si="2"/>
        <v>114</v>
      </c>
      <c r="D79" s="1" t="s">
        <v>397</v>
      </c>
    </row>
    <row r="80" spans="1:4" x14ac:dyDescent="0.2">
      <c r="A80" s="1" t="s">
        <v>269</v>
      </c>
      <c r="B80" s="1" t="s">
        <v>270</v>
      </c>
      <c r="C80" s="2" t="str">
        <f t="shared" si="2"/>
        <v>114</v>
      </c>
      <c r="D80" s="1" t="s">
        <v>397</v>
      </c>
    </row>
    <row r="81" spans="1:4" x14ac:dyDescent="0.2">
      <c r="A81" t="s">
        <v>168</v>
      </c>
      <c r="B81" t="s">
        <v>279</v>
      </c>
      <c r="C81" s="2" t="str">
        <f t="shared" si="2"/>
        <v>116</v>
      </c>
      <c r="D81" s="1" t="s">
        <v>402</v>
      </c>
    </row>
    <row r="82" spans="1:4" x14ac:dyDescent="0.2">
      <c r="A82" t="s">
        <v>178</v>
      </c>
      <c r="B82" t="s">
        <v>310</v>
      </c>
      <c r="C82" s="2" t="str">
        <f t="shared" si="2"/>
        <v>118</v>
      </c>
      <c r="D82" s="1" t="s">
        <v>419</v>
      </c>
    </row>
    <row r="83" spans="1:4" x14ac:dyDescent="0.2">
      <c r="A83" s="1" t="s">
        <v>190</v>
      </c>
      <c r="B83" s="1" t="s">
        <v>272</v>
      </c>
      <c r="C83" s="2" t="str">
        <f t="shared" si="2"/>
        <v>123</v>
      </c>
      <c r="D83" s="1" t="s">
        <v>398</v>
      </c>
    </row>
    <row r="84" spans="1:4" x14ac:dyDescent="0.2">
      <c r="A84" t="s">
        <v>204</v>
      </c>
      <c r="B84" t="s">
        <v>312</v>
      </c>
      <c r="C84" s="2" t="str">
        <f t="shared" si="2"/>
        <v>123</v>
      </c>
      <c r="D84" s="1" t="s">
        <v>398</v>
      </c>
    </row>
    <row r="85" spans="1:4" x14ac:dyDescent="0.2">
      <c r="A85" t="s">
        <v>237</v>
      </c>
      <c r="B85" t="s">
        <v>388</v>
      </c>
      <c r="C85" s="2" t="str">
        <f t="shared" si="2"/>
        <v>123</v>
      </c>
      <c r="D85" s="1" t="s">
        <v>398</v>
      </c>
    </row>
    <row r="86" spans="1:4" x14ac:dyDescent="0.2">
      <c r="A86" t="s">
        <v>193</v>
      </c>
      <c r="B86" t="s">
        <v>282</v>
      </c>
      <c r="C86" s="2" t="str">
        <f t="shared" si="2"/>
        <v>124</v>
      </c>
      <c r="D86" s="1" t="s">
        <v>405</v>
      </c>
    </row>
    <row r="87" spans="1:4" x14ac:dyDescent="0.2">
      <c r="A87" t="s">
        <v>206</v>
      </c>
      <c r="B87" t="s">
        <v>317</v>
      </c>
      <c r="C87" s="2" t="str">
        <f t="shared" si="2"/>
        <v>124</v>
      </c>
      <c r="D87" s="1" t="s">
        <v>405</v>
      </c>
    </row>
    <row r="88" spans="1:4" x14ac:dyDescent="0.2">
      <c r="A88" t="s">
        <v>194</v>
      </c>
      <c r="B88" t="s">
        <v>294</v>
      </c>
      <c r="C88" s="2" t="str">
        <f t="shared" si="2"/>
        <v>125</v>
      </c>
      <c r="D88" s="1" t="s">
        <v>408</v>
      </c>
    </row>
    <row r="89" spans="1:4" x14ac:dyDescent="0.2">
      <c r="A89" t="s">
        <v>210</v>
      </c>
      <c r="B89" t="s">
        <v>336</v>
      </c>
      <c r="C89" s="2" t="str">
        <f t="shared" si="2"/>
        <v>125</v>
      </c>
      <c r="D89" s="1" t="s">
        <v>408</v>
      </c>
    </row>
    <row r="90" spans="1:4" x14ac:dyDescent="0.2">
      <c r="A90" t="s">
        <v>195</v>
      </c>
      <c r="B90" t="s">
        <v>295</v>
      </c>
      <c r="C90" s="2" t="str">
        <f t="shared" si="2"/>
        <v>126</v>
      </c>
      <c r="D90" s="1" t="s">
        <v>409</v>
      </c>
    </row>
    <row r="91" spans="1:4" x14ac:dyDescent="0.2">
      <c r="A91" t="s">
        <v>211</v>
      </c>
      <c r="B91" t="s">
        <v>337</v>
      </c>
      <c r="C91" s="2" t="str">
        <f t="shared" si="2"/>
        <v>126</v>
      </c>
      <c r="D91" s="1" t="s">
        <v>409</v>
      </c>
    </row>
    <row r="92" spans="1:4" x14ac:dyDescent="0.2">
      <c r="A92" t="s">
        <v>197</v>
      </c>
      <c r="B92" t="s">
        <v>297</v>
      </c>
      <c r="C92" s="2" t="str">
        <f t="shared" si="2"/>
        <v>127</v>
      </c>
      <c r="D92" s="1" t="s">
        <v>411</v>
      </c>
    </row>
    <row r="93" spans="1:4" x14ac:dyDescent="0.2">
      <c r="A93" t="s">
        <v>215</v>
      </c>
      <c r="B93" t="s">
        <v>347</v>
      </c>
      <c r="C93" s="2" t="str">
        <f t="shared" si="2"/>
        <v>127</v>
      </c>
      <c r="D93" s="1" t="s">
        <v>411</v>
      </c>
    </row>
    <row r="94" spans="1:4" x14ac:dyDescent="0.2">
      <c r="A94" t="s">
        <v>200</v>
      </c>
      <c r="B94" t="s">
        <v>303</v>
      </c>
      <c r="C94" s="2" t="str">
        <f t="shared" si="2"/>
        <v>128</v>
      </c>
      <c r="D94" s="1" t="s">
        <v>414</v>
      </c>
    </row>
    <row r="95" spans="1:4" x14ac:dyDescent="0.2">
      <c r="A95" t="s">
        <v>218</v>
      </c>
      <c r="B95" t="s">
        <v>356</v>
      </c>
      <c r="C95" s="2" t="str">
        <f t="shared" si="2"/>
        <v>128</v>
      </c>
      <c r="D95" s="1" t="s">
        <v>414</v>
      </c>
    </row>
    <row r="96" spans="1:4" x14ac:dyDescent="0.2">
      <c r="A96" t="s">
        <v>201</v>
      </c>
      <c r="B96" t="s">
        <v>305</v>
      </c>
      <c r="C96" s="2" t="str">
        <f t="shared" si="2"/>
        <v>129</v>
      </c>
      <c r="D96" s="1" t="s">
        <v>415</v>
      </c>
    </row>
    <row r="97" spans="1:4" x14ac:dyDescent="0.2">
      <c r="A97" t="s">
        <v>219</v>
      </c>
      <c r="B97" t="s">
        <v>357</v>
      </c>
      <c r="C97" s="2" t="str">
        <f t="shared" si="2"/>
        <v>129</v>
      </c>
      <c r="D97" s="1" t="s">
        <v>415</v>
      </c>
    </row>
    <row r="98" spans="1:4" x14ac:dyDescent="0.2">
      <c r="A98" t="s">
        <v>203</v>
      </c>
      <c r="B98" t="s">
        <v>308</v>
      </c>
      <c r="C98" s="2" t="str">
        <f t="shared" si="2"/>
        <v>130</v>
      </c>
      <c r="D98" s="1" t="s">
        <v>417</v>
      </c>
    </row>
    <row r="99" spans="1:4" x14ac:dyDescent="0.2">
      <c r="A99" t="s">
        <v>235</v>
      </c>
      <c r="B99" t="s">
        <v>386</v>
      </c>
      <c r="C99" s="2" t="str">
        <f t="shared" si="2"/>
        <v>130</v>
      </c>
      <c r="D99" s="1" t="s">
        <v>417</v>
      </c>
    </row>
    <row r="100" spans="1:4" x14ac:dyDescent="0.2">
      <c r="A100" s="1" t="s">
        <v>192</v>
      </c>
      <c r="B100" s="1" t="s">
        <v>278</v>
      </c>
      <c r="C100" s="2" t="str">
        <f t="shared" si="2"/>
        <v>131</v>
      </c>
      <c r="D100" s="1" t="s">
        <v>401</v>
      </c>
    </row>
    <row r="101" spans="1:4" x14ac:dyDescent="0.2">
      <c r="A101" t="s">
        <v>234</v>
      </c>
      <c r="B101" t="s">
        <v>385</v>
      </c>
      <c r="C101" s="2" t="str">
        <f t="shared" ref="C101:C132" si="3">RIGHT(B101,3)</f>
        <v>131</v>
      </c>
      <c r="D101" s="1" t="s">
        <v>401</v>
      </c>
    </row>
    <row r="102" spans="1:4" x14ac:dyDescent="0.2">
      <c r="A102" t="s">
        <v>209</v>
      </c>
      <c r="B102" t="s">
        <v>331</v>
      </c>
      <c r="C102" s="2" t="str">
        <f t="shared" si="3"/>
        <v>132</v>
      </c>
      <c r="D102" s="1" t="s">
        <v>410</v>
      </c>
    </row>
    <row r="103" spans="1:4" x14ac:dyDescent="0.2">
      <c r="A103" t="s">
        <v>196</v>
      </c>
      <c r="B103" t="s">
        <v>296</v>
      </c>
      <c r="C103" s="2" t="str">
        <f t="shared" si="3"/>
        <v>132</v>
      </c>
      <c r="D103" s="1" t="s">
        <v>410</v>
      </c>
    </row>
    <row r="104" spans="1:4" x14ac:dyDescent="0.2">
      <c r="A104" t="s">
        <v>216</v>
      </c>
      <c r="B104" t="s">
        <v>354</v>
      </c>
      <c r="C104" s="2" t="str">
        <f t="shared" si="3"/>
        <v>133</v>
      </c>
      <c r="D104" s="1" t="s">
        <v>420</v>
      </c>
    </row>
    <row r="105" spans="1:4" x14ac:dyDescent="0.2">
      <c r="A105" t="s">
        <v>313</v>
      </c>
      <c r="B105" t="s">
        <v>314</v>
      </c>
      <c r="C105" s="2" t="str">
        <f t="shared" si="3"/>
        <v>133</v>
      </c>
      <c r="D105" s="1" t="s">
        <v>420</v>
      </c>
    </row>
    <row r="106" spans="1:4" x14ac:dyDescent="0.2">
      <c r="A106" t="s">
        <v>333</v>
      </c>
      <c r="B106" t="s">
        <v>314</v>
      </c>
      <c r="C106" s="2" t="str">
        <f t="shared" si="3"/>
        <v>133</v>
      </c>
      <c r="D106" s="1" t="s">
        <v>420</v>
      </c>
    </row>
    <row r="107" spans="1:4" x14ac:dyDescent="0.2">
      <c r="A107" t="s">
        <v>221</v>
      </c>
      <c r="B107" t="s">
        <v>368</v>
      </c>
      <c r="C107" s="2" t="str">
        <f t="shared" si="3"/>
        <v>134</v>
      </c>
      <c r="D107" s="1" t="s">
        <v>427</v>
      </c>
    </row>
    <row r="108" spans="1:4" x14ac:dyDescent="0.2">
      <c r="A108" t="s">
        <v>239</v>
      </c>
      <c r="B108" t="s">
        <v>395</v>
      </c>
      <c r="C108" s="2" t="str">
        <f t="shared" si="3"/>
        <v>137</v>
      </c>
      <c r="D108" s="1" t="s">
        <v>424</v>
      </c>
    </row>
    <row r="109" spans="1:4" x14ac:dyDescent="0.2">
      <c r="A109" t="s">
        <v>214</v>
      </c>
      <c r="B109" t="s">
        <v>344</v>
      </c>
      <c r="C109" s="2" t="str">
        <f t="shared" si="3"/>
        <v>137</v>
      </c>
      <c r="D109" s="1" t="s">
        <v>424</v>
      </c>
    </row>
    <row r="110" spans="1:4" x14ac:dyDescent="0.2">
      <c r="A110" t="s">
        <v>213</v>
      </c>
      <c r="B110" t="s">
        <v>343</v>
      </c>
      <c r="C110" s="2" t="str">
        <f t="shared" si="3"/>
        <v>137</v>
      </c>
      <c r="D110" s="1" t="s">
        <v>424</v>
      </c>
    </row>
    <row r="111" spans="1:4" x14ac:dyDescent="0.2">
      <c r="A111" t="s">
        <v>236</v>
      </c>
      <c r="B111" t="s">
        <v>387</v>
      </c>
      <c r="C111" s="2" t="str">
        <f t="shared" si="3"/>
        <v>137</v>
      </c>
      <c r="D111" s="1" t="s">
        <v>424</v>
      </c>
    </row>
    <row r="112" spans="1:4" x14ac:dyDescent="0.2">
      <c r="A112" t="s">
        <v>238</v>
      </c>
      <c r="B112" t="s">
        <v>390</v>
      </c>
      <c r="C112" s="2" t="str">
        <f t="shared" si="3"/>
        <v>137</v>
      </c>
      <c r="D112" s="1" t="s">
        <v>424</v>
      </c>
    </row>
    <row r="113" spans="1:4" x14ac:dyDescent="0.2">
      <c r="A113" t="s">
        <v>229</v>
      </c>
      <c r="B113" t="s">
        <v>379</v>
      </c>
      <c r="C113" s="2" t="str">
        <f t="shared" si="3"/>
        <v>138</v>
      </c>
      <c r="D113" s="1" t="s">
        <v>422</v>
      </c>
    </row>
    <row r="114" spans="1:4" x14ac:dyDescent="0.2">
      <c r="A114" t="s">
        <v>212</v>
      </c>
      <c r="B114" t="s">
        <v>340</v>
      </c>
      <c r="C114" s="2" t="str">
        <f t="shared" si="3"/>
        <v>138</v>
      </c>
      <c r="D114" s="1" t="s">
        <v>422</v>
      </c>
    </row>
    <row r="115" spans="1:4" x14ac:dyDescent="0.2">
      <c r="A115" t="s">
        <v>217</v>
      </c>
      <c r="B115" t="s">
        <v>355</v>
      </c>
      <c r="C115" s="2" t="str">
        <f t="shared" si="3"/>
        <v>138</v>
      </c>
      <c r="D115" s="1" t="s">
        <v>422</v>
      </c>
    </row>
    <row r="116" spans="1:4" x14ac:dyDescent="0.2">
      <c r="A116" s="1" t="s">
        <v>191</v>
      </c>
      <c r="B116" s="1" t="s">
        <v>276</v>
      </c>
      <c r="C116" s="2" t="str">
        <f t="shared" si="3"/>
        <v>140</v>
      </c>
      <c r="D116" s="1" t="s">
        <v>400</v>
      </c>
    </row>
    <row r="117" spans="1:4" x14ac:dyDescent="0.2">
      <c r="A117" t="s">
        <v>199</v>
      </c>
      <c r="B117" t="s">
        <v>302</v>
      </c>
      <c r="C117" s="2" t="str">
        <f t="shared" si="3"/>
        <v>143</v>
      </c>
      <c r="D117" s="1" t="s">
        <v>413</v>
      </c>
    </row>
    <row r="118" spans="1:4" x14ac:dyDescent="0.2">
      <c r="A118" t="s">
        <v>205</v>
      </c>
      <c r="B118" t="s">
        <v>316</v>
      </c>
      <c r="C118" s="2" t="str">
        <f t="shared" si="3"/>
        <v>143</v>
      </c>
      <c r="D118" s="1" t="s">
        <v>413</v>
      </c>
    </row>
    <row r="119" spans="1:4" x14ac:dyDescent="0.2">
      <c r="A119" t="s">
        <v>202</v>
      </c>
      <c r="B119" t="s">
        <v>307</v>
      </c>
      <c r="C119" s="2" t="str">
        <f t="shared" si="3"/>
        <v>144</v>
      </c>
      <c r="D119" s="1" t="s">
        <v>416</v>
      </c>
    </row>
    <row r="120" spans="1:4" x14ac:dyDescent="0.2">
      <c r="A120" t="s">
        <v>230</v>
      </c>
      <c r="B120" t="s">
        <v>380</v>
      </c>
      <c r="C120" s="2" t="str">
        <f t="shared" si="3"/>
        <v>149</v>
      </c>
      <c r="D120" s="1" t="s">
        <v>433</v>
      </c>
    </row>
    <row r="121" spans="1:4" x14ac:dyDescent="0.2">
      <c r="A121" t="s">
        <v>232</v>
      </c>
      <c r="B121" t="s">
        <v>382</v>
      </c>
      <c r="C121" s="2" t="str">
        <f t="shared" si="3"/>
        <v>153</v>
      </c>
      <c r="D121" s="1" t="s">
        <v>435</v>
      </c>
    </row>
    <row r="122" spans="1:4" x14ac:dyDescent="0.2">
      <c r="A122" t="s">
        <v>233</v>
      </c>
      <c r="B122" t="s">
        <v>383</v>
      </c>
      <c r="C122" s="2" t="str">
        <f t="shared" si="3"/>
        <v>153</v>
      </c>
      <c r="D122" s="1" t="s">
        <v>435</v>
      </c>
    </row>
    <row r="123" spans="1:4" x14ac:dyDescent="0.2">
      <c r="A123" t="s">
        <v>231</v>
      </c>
      <c r="B123" t="s">
        <v>381</v>
      </c>
      <c r="C123" s="2" t="str">
        <f t="shared" si="3"/>
        <v>154</v>
      </c>
      <c r="D123" s="1" t="s">
        <v>434</v>
      </c>
    </row>
    <row r="124" spans="1:4" x14ac:dyDescent="0.2">
      <c r="A124" t="s">
        <v>222</v>
      </c>
      <c r="B124" t="s">
        <v>372</v>
      </c>
      <c r="C124" s="2" t="str">
        <f t="shared" si="3"/>
        <v>157</v>
      </c>
      <c r="D124" s="1" t="s">
        <v>428</v>
      </c>
    </row>
    <row r="125" spans="1:4" x14ac:dyDescent="0.2">
      <c r="A125" t="s">
        <v>224</v>
      </c>
      <c r="B125" t="s">
        <v>374</v>
      </c>
      <c r="C125" s="2" t="str">
        <f t="shared" si="3"/>
        <v>159</v>
      </c>
      <c r="D125" s="1" t="s">
        <v>430</v>
      </c>
    </row>
    <row r="126" spans="1:4" x14ac:dyDescent="0.2">
      <c r="A126" t="s">
        <v>225</v>
      </c>
      <c r="B126" t="s">
        <v>375</v>
      </c>
      <c r="C126" s="2" t="str">
        <f t="shared" si="3"/>
        <v>159</v>
      </c>
      <c r="D126" s="1" t="s">
        <v>430</v>
      </c>
    </row>
    <row r="127" spans="1:4" x14ac:dyDescent="0.2">
      <c r="A127" t="s">
        <v>223</v>
      </c>
      <c r="B127" t="s">
        <v>373</v>
      </c>
      <c r="C127" s="2" t="str">
        <f t="shared" si="3"/>
        <v>160</v>
      </c>
      <c r="D127" s="1" t="s">
        <v>429</v>
      </c>
    </row>
    <row r="128" spans="1:4" x14ac:dyDescent="0.2">
      <c r="A128" t="s">
        <v>227</v>
      </c>
      <c r="B128" t="s">
        <v>377</v>
      </c>
      <c r="C128" s="2" t="str">
        <f t="shared" si="3"/>
        <v>164</v>
      </c>
      <c r="D128" s="1" t="s">
        <v>432</v>
      </c>
    </row>
    <row r="129" spans="1:128" x14ac:dyDescent="0.2">
      <c r="A129" t="s">
        <v>228</v>
      </c>
      <c r="B129" t="s">
        <v>378</v>
      </c>
      <c r="C129" s="2" t="str">
        <f t="shared" si="3"/>
        <v>164</v>
      </c>
      <c r="D129" s="1" t="s">
        <v>432</v>
      </c>
    </row>
    <row r="130" spans="1:128" x14ac:dyDescent="0.2">
      <c r="A130" t="s">
        <v>226</v>
      </c>
      <c r="B130" t="s">
        <v>376</v>
      </c>
      <c r="C130" s="2" t="str">
        <f t="shared" si="3"/>
        <v>165</v>
      </c>
      <c r="D130" s="1" t="s">
        <v>431</v>
      </c>
    </row>
    <row r="131" spans="1:128" x14ac:dyDescent="0.2">
      <c r="A131" t="s">
        <v>220</v>
      </c>
      <c r="B131" t="s">
        <v>363</v>
      </c>
      <c r="C131" s="2" t="str">
        <f t="shared" si="3"/>
        <v>169</v>
      </c>
      <c r="D131" s="1" t="s">
        <v>426</v>
      </c>
    </row>
    <row r="132" spans="1:128" x14ac:dyDescent="0.2">
      <c r="A132" t="s">
        <v>198</v>
      </c>
      <c r="B132" t="s">
        <v>300</v>
      </c>
      <c r="C132" s="2" t="str">
        <f t="shared" si="3"/>
        <v>175</v>
      </c>
      <c r="D132" s="1" t="s">
        <v>412</v>
      </c>
    </row>
    <row r="135" spans="1:128" x14ac:dyDescent="0.2">
      <c r="A135" s="1" t="s">
        <v>124</v>
      </c>
      <c r="B135" t="s">
        <v>63</v>
      </c>
      <c r="C135" t="s">
        <v>57</v>
      </c>
      <c r="D135" t="s">
        <v>64</v>
      </c>
      <c r="E135" t="s">
        <v>61</v>
      </c>
      <c r="F135" t="s">
        <v>62</v>
      </c>
      <c r="G135" t="s">
        <v>65</v>
      </c>
      <c r="H135" s="1" t="s">
        <v>58</v>
      </c>
      <c r="I135" t="s">
        <v>60</v>
      </c>
      <c r="J135" t="s">
        <v>67</v>
      </c>
      <c r="K135" t="s">
        <v>66</v>
      </c>
      <c r="L135" t="s">
        <v>59</v>
      </c>
      <c r="M135" t="s">
        <v>160</v>
      </c>
      <c r="N135" t="s">
        <v>158</v>
      </c>
      <c r="O135" t="s">
        <v>159</v>
      </c>
      <c r="P135" t="s">
        <v>208</v>
      </c>
      <c r="Q135" t="s">
        <v>139</v>
      </c>
      <c r="R135" t="s">
        <v>329</v>
      </c>
      <c r="S135" s="1" t="s">
        <v>128</v>
      </c>
      <c r="T135" t="s">
        <v>137</v>
      </c>
      <c r="U135" t="s">
        <v>207</v>
      </c>
      <c r="V135" t="s">
        <v>162</v>
      </c>
      <c r="W135" t="s">
        <v>326</v>
      </c>
      <c r="X135" t="s">
        <v>147</v>
      </c>
      <c r="Y135" t="s">
        <v>143</v>
      </c>
      <c r="Z135" t="s">
        <v>144</v>
      </c>
      <c r="AA135" t="s">
        <v>145</v>
      </c>
      <c r="AB135" t="s">
        <v>146</v>
      </c>
      <c r="AC135" s="1" t="s">
        <v>127</v>
      </c>
      <c r="AD135" t="s">
        <v>157</v>
      </c>
      <c r="AE135" t="s">
        <v>156</v>
      </c>
      <c r="AF135" t="s">
        <v>161</v>
      </c>
      <c r="AG135" t="s">
        <v>364</v>
      </c>
      <c r="AH135" t="s">
        <v>135</v>
      </c>
      <c r="AI135" t="s">
        <v>141</v>
      </c>
      <c r="AJ135" t="s">
        <v>149</v>
      </c>
      <c r="AK135" s="1" t="s">
        <v>129</v>
      </c>
      <c r="AL135" t="s">
        <v>136</v>
      </c>
      <c r="AM135" t="s">
        <v>140</v>
      </c>
      <c r="AN135" t="s">
        <v>138</v>
      </c>
      <c r="AO135" t="s">
        <v>152</v>
      </c>
      <c r="AP135" t="s">
        <v>151</v>
      </c>
      <c r="AQ135" s="1" t="s">
        <v>130</v>
      </c>
      <c r="AR135" t="s">
        <v>153</v>
      </c>
      <c r="AS135" t="s">
        <v>132</v>
      </c>
      <c r="AT135" t="s">
        <v>134</v>
      </c>
      <c r="AU135" t="s">
        <v>142</v>
      </c>
      <c r="AV135" t="s">
        <v>150</v>
      </c>
      <c r="AW135" t="s">
        <v>133</v>
      </c>
      <c r="AX135" s="1" t="s">
        <v>125</v>
      </c>
      <c r="AY135" t="s">
        <v>154</v>
      </c>
      <c r="AZ135" t="s">
        <v>148</v>
      </c>
      <c r="BA135" s="1" t="s">
        <v>126</v>
      </c>
      <c r="BB135" t="s">
        <v>131</v>
      </c>
      <c r="BC135" t="s">
        <v>155</v>
      </c>
      <c r="BD135" t="s">
        <v>174</v>
      </c>
      <c r="BE135" t="s">
        <v>173</v>
      </c>
      <c r="BF135" t="s">
        <v>185</v>
      </c>
      <c r="BG135" t="s">
        <v>175</v>
      </c>
      <c r="BH135" s="1" t="s">
        <v>165</v>
      </c>
      <c r="BI135" t="s">
        <v>180</v>
      </c>
      <c r="BJ135" s="1" t="s">
        <v>167</v>
      </c>
      <c r="BK135" t="s">
        <v>181</v>
      </c>
      <c r="BL135" t="s">
        <v>182</v>
      </c>
      <c r="BM135" t="s">
        <v>170</v>
      </c>
      <c r="BN135" t="s">
        <v>184</v>
      </c>
      <c r="BO135" t="s">
        <v>186</v>
      </c>
      <c r="BP135" t="s">
        <v>179</v>
      </c>
      <c r="BQ135" t="s">
        <v>177</v>
      </c>
      <c r="BR135" t="s">
        <v>183</v>
      </c>
      <c r="BS135" t="s">
        <v>169</v>
      </c>
      <c r="BT135" t="s">
        <v>172</v>
      </c>
      <c r="BU135" t="s">
        <v>176</v>
      </c>
      <c r="BV135" t="s">
        <v>171</v>
      </c>
      <c r="BW135" s="1" t="s">
        <v>166</v>
      </c>
      <c r="BX135" s="1" t="s">
        <v>269</v>
      </c>
      <c r="BY135" t="s">
        <v>168</v>
      </c>
      <c r="BZ135" t="s">
        <v>178</v>
      </c>
      <c r="CA135" s="1" t="s">
        <v>190</v>
      </c>
      <c r="CB135" t="s">
        <v>204</v>
      </c>
      <c r="CC135" t="s">
        <v>237</v>
      </c>
      <c r="CD135" t="s">
        <v>193</v>
      </c>
      <c r="CE135" t="s">
        <v>206</v>
      </c>
      <c r="CF135" t="s">
        <v>194</v>
      </c>
      <c r="CG135" t="s">
        <v>210</v>
      </c>
      <c r="CH135" t="s">
        <v>195</v>
      </c>
      <c r="CI135" t="s">
        <v>211</v>
      </c>
      <c r="CJ135" t="s">
        <v>197</v>
      </c>
      <c r="CK135" t="s">
        <v>215</v>
      </c>
      <c r="CL135" t="s">
        <v>200</v>
      </c>
      <c r="CM135" t="s">
        <v>218</v>
      </c>
      <c r="CN135" t="s">
        <v>201</v>
      </c>
      <c r="CO135" t="s">
        <v>219</v>
      </c>
      <c r="CP135" t="s">
        <v>203</v>
      </c>
      <c r="CQ135" t="s">
        <v>235</v>
      </c>
      <c r="CR135" s="1" t="s">
        <v>192</v>
      </c>
      <c r="CS135" t="s">
        <v>234</v>
      </c>
      <c r="CT135" t="s">
        <v>209</v>
      </c>
      <c r="CU135" t="s">
        <v>196</v>
      </c>
      <c r="CV135" t="s">
        <v>216</v>
      </c>
      <c r="CW135" t="s">
        <v>313</v>
      </c>
      <c r="CX135" t="s">
        <v>333</v>
      </c>
      <c r="CY135" t="s">
        <v>221</v>
      </c>
      <c r="CZ135" t="s">
        <v>239</v>
      </c>
      <c r="DA135" t="s">
        <v>214</v>
      </c>
      <c r="DB135" t="s">
        <v>213</v>
      </c>
      <c r="DC135" t="s">
        <v>236</v>
      </c>
      <c r="DD135" t="s">
        <v>238</v>
      </c>
      <c r="DE135" t="s">
        <v>229</v>
      </c>
      <c r="DF135" t="s">
        <v>212</v>
      </c>
      <c r="DG135" t="s">
        <v>217</v>
      </c>
      <c r="DH135" s="1" t="s">
        <v>191</v>
      </c>
      <c r="DI135" t="s">
        <v>199</v>
      </c>
      <c r="DJ135" t="s">
        <v>205</v>
      </c>
      <c r="DK135" t="s">
        <v>202</v>
      </c>
      <c r="DL135" t="s">
        <v>230</v>
      </c>
      <c r="DM135" t="s">
        <v>232</v>
      </c>
      <c r="DN135" t="s">
        <v>233</v>
      </c>
      <c r="DO135" t="s">
        <v>231</v>
      </c>
      <c r="DP135" t="s">
        <v>222</v>
      </c>
      <c r="DQ135" t="s">
        <v>224</v>
      </c>
      <c r="DR135" t="s">
        <v>225</v>
      </c>
      <c r="DS135" t="s">
        <v>223</v>
      </c>
      <c r="DT135" t="s">
        <v>227</v>
      </c>
      <c r="DU135" t="s">
        <v>228</v>
      </c>
      <c r="DV135" t="s">
        <v>226</v>
      </c>
      <c r="DW135" t="s">
        <v>220</v>
      </c>
      <c r="DX135" t="s">
        <v>198</v>
      </c>
    </row>
    <row r="138" spans="1:128" x14ac:dyDescent="0.2">
      <c r="A138" s="1"/>
      <c r="D138"/>
      <c r="H138" s="1"/>
      <c r="S138" s="1"/>
      <c r="AC138" s="1"/>
      <c r="AK138" s="1"/>
      <c r="AQ138" s="1"/>
      <c r="AX138" s="1"/>
      <c r="BA138" s="1"/>
      <c r="BH138" s="1"/>
      <c r="BJ138" s="1"/>
      <c r="BW138" s="1"/>
      <c r="BX138" s="1"/>
      <c r="CA138" s="1"/>
      <c r="CR138" s="1"/>
      <c r="DH138" s="1"/>
    </row>
  </sheetData>
  <autoFilter ref="A5:DR5">
    <sortState ref="A6:DR132">
      <sortCondition ref="D5"/>
    </sortState>
  </autoFilter>
  <mergeCells count="1">
    <mergeCell ref="A1:D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111</vt:i4>
      </vt:variant>
    </vt:vector>
  </HeadingPairs>
  <TitlesOfParts>
    <vt:vector size="114" baseType="lpstr">
      <vt:lpstr>Formulaire AT</vt:lpstr>
      <vt:lpstr>Listes</vt:lpstr>
      <vt:lpstr>Feuil3</vt:lpstr>
      <vt:lpstr>Accident</vt:lpstr>
      <vt:lpstr>ActHab</vt:lpstr>
      <vt:lpstr>ActUrgente</vt:lpstr>
      <vt:lpstr>Amenagement</vt:lpstr>
      <vt:lpstr>Arret_OuiNon</vt:lpstr>
      <vt:lpstr>Arret_TrajetOuiNon</vt:lpstr>
      <vt:lpstr>AT_ActHab</vt:lpstr>
      <vt:lpstr>AT_Activite</vt:lpstr>
      <vt:lpstr>AT_ActUrg</vt:lpstr>
      <vt:lpstr>AT_Agression</vt:lpstr>
      <vt:lpstr>AT_Air</vt:lpstr>
      <vt:lpstr>AT_Allergie</vt:lpstr>
      <vt:lpstr>AT_Amp</vt:lpstr>
      <vt:lpstr>AT_animaux</vt:lpstr>
      <vt:lpstr>AT_Arret1</vt:lpstr>
      <vt:lpstr>AT_Arret2</vt:lpstr>
      <vt:lpstr>AT_ArretTrajet_OuiNon</vt:lpstr>
      <vt:lpstr>AT_Asph</vt:lpstr>
      <vt:lpstr>AT_AutreRisque</vt:lpstr>
      <vt:lpstr>AT_Bio</vt:lpstr>
      <vt:lpstr>AT_Bruit</vt:lpstr>
      <vt:lpstr>AT_brulgel</vt:lpstr>
      <vt:lpstr>AT_brulure</vt:lpstr>
      <vt:lpstr>AT_Charge</vt:lpstr>
      <vt:lpstr>AT_ChaudFroid</vt:lpstr>
      <vt:lpstr>AT_Chim</vt:lpstr>
      <vt:lpstr>AT_Chute1</vt:lpstr>
      <vt:lpstr>AT_Chute2</vt:lpstr>
      <vt:lpstr>AT_ChuteObj</vt:lpstr>
      <vt:lpstr>AT_CircAcc1</vt:lpstr>
      <vt:lpstr>AT_CircAcc2</vt:lpstr>
      <vt:lpstr>AT_contracture</vt:lpstr>
      <vt:lpstr>AT_contusion</vt:lpstr>
      <vt:lpstr>AT_corpsEtranger</vt:lpstr>
      <vt:lpstr>AT_coupure</vt:lpstr>
      <vt:lpstr>AT_DateAcc2</vt:lpstr>
      <vt:lpstr>AT_DateACcc1</vt:lpstr>
      <vt:lpstr>AT_DebArret1</vt:lpstr>
      <vt:lpstr>AT_DebArret2</vt:lpstr>
      <vt:lpstr>AT_dechirure</vt:lpstr>
      <vt:lpstr>AT_Douleur</vt:lpstr>
      <vt:lpstr>AT_DureeArret1</vt:lpstr>
      <vt:lpstr>AT_DureeArret2</vt:lpstr>
      <vt:lpstr>AT_Ecorch</vt:lpstr>
      <vt:lpstr>AT_Elec</vt:lpstr>
      <vt:lpstr>AT_ElMat</vt:lpstr>
      <vt:lpstr>AT_Entorse</vt:lpstr>
      <vt:lpstr>AT_Eruption</vt:lpstr>
      <vt:lpstr>AT_FinArret1</vt:lpstr>
      <vt:lpstr>AT_FinArret2</vt:lpstr>
      <vt:lpstr>AT_fracture</vt:lpstr>
      <vt:lpstr>AT_HeureAcc1</vt:lpstr>
      <vt:lpstr>AT_HeureAcc2</vt:lpstr>
      <vt:lpstr>AT_Intox</vt:lpstr>
      <vt:lpstr>AT_Isole</vt:lpstr>
      <vt:lpstr>AT_Lésion</vt:lpstr>
      <vt:lpstr>AT_LieuAcc1</vt:lpstr>
      <vt:lpstr>AT_LieuAcc2</vt:lpstr>
      <vt:lpstr>AT_lombalgie</vt:lpstr>
      <vt:lpstr>AT_luxation</vt:lpstr>
      <vt:lpstr>AT_machines</vt:lpstr>
      <vt:lpstr>AT_Main</vt:lpstr>
      <vt:lpstr>AT_Manut1</vt:lpstr>
      <vt:lpstr>AT_Manut2</vt:lpstr>
      <vt:lpstr>AT_MbInf</vt:lpstr>
      <vt:lpstr>AT_MbSup</vt:lpstr>
      <vt:lpstr>AT_Mission</vt:lpstr>
      <vt:lpstr>AT_MissionOuiNon</vt:lpstr>
      <vt:lpstr>AT_morsure</vt:lpstr>
      <vt:lpstr>AT_MotifArretTrajet</vt:lpstr>
      <vt:lpstr>AT_Moyens</vt:lpstr>
      <vt:lpstr>AT_ObjetLourd</vt:lpstr>
      <vt:lpstr>AT_perteConnais</vt:lpstr>
      <vt:lpstr>AT_pied</vt:lpstr>
      <vt:lpstr>AT_piqure</vt:lpstr>
      <vt:lpstr>AT_plaie</vt:lpstr>
      <vt:lpstr>AT_Posture</vt:lpstr>
      <vt:lpstr>AT_Rechute</vt:lpstr>
      <vt:lpstr>AT_repetitif</vt:lpstr>
      <vt:lpstr>AT_Routier</vt:lpstr>
      <vt:lpstr>AT_SansperteConnais</vt:lpstr>
      <vt:lpstr>AT_Tete</vt:lpstr>
      <vt:lpstr>AT_traumaMultiples</vt:lpstr>
      <vt:lpstr>AT_traumatisme</vt:lpstr>
      <vt:lpstr>AT_Tronc</vt:lpstr>
      <vt:lpstr>AT_TtLesions</vt:lpstr>
      <vt:lpstr>AT_TtRisques</vt:lpstr>
      <vt:lpstr>AT_TtSieges</vt:lpstr>
      <vt:lpstr>AT_TypeAccident</vt:lpstr>
      <vt:lpstr>AT_Vibration</vt:lpstr>
      <vt:lpstr>AT_Yeux</vt:lpstr>
      <vt:lpstr>Autre_victime</vt:lpstr>
      <vt:lpstr>Charge</vt:lpstr>
      <vt:lpstr>Directions</vt:lpstr>
      <vt:lpstr>Horaire</vt:lpstr>
      <vt:lpstr>Imputation</vt:lpstr>
      <vt:lpstr>Lieu_Hab</vt:lpstr>
      <vt:lpstr>Mission</vt:lpstr>
      <vt:lpstr>Orientation</vt:lpstr>
      <vt:lpstr>Poles</vt:lpstr>
      <vt:lpstr>Rapport</vt:lpstr>
      <vt:lpstr>rechute</vt:lpstr>
      <vt:lpstr>Sexe</vt:lpstr>
      <vt:lpstr>Statut</vt:lpstr>
      <vt:lpstr>Temoin</vt:lpstr>
      <vt:lpstr>Temps_travail</vt:lpstr>
      <vt:lpstr>Tiers</vt:lpstr>
      <vt:lpstr>Trajet</vt:lpstr>
      <vt:lpstr>Tranche_age</vt:lpstr>
      <vt:lpstr>Travail_Isole</vt:lpstr>
      <vt:lpstr>'Formulaire AT'!Zone_d_impression</vt:lpstr>
    </vt:vector>
  </TitlesOfParts>
  <Company>mairie de venissieux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</dc:creator>
  <cp:lastModifiedBy>Michel</cp:lastModifiedBy>
  <cp:lastPrinted>2017-08-21T14:15:44Z</cp:lastPrinted>
  <dcterms:created xsi:type="dcterms:W3CDTF">2012-12-24T09:34:08Z</dcterms:created>
  <dcterms:modified xsi:type="dcterms:W3CDTF">2018-01-19T03:46:21Z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