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xr:revisionPtr revIDLastSave="0" documentId="13_ncr:1_{957EEA8F-0387-4893-9264-328FFC9A1ECE}" xr6:coauthVersionLast="40" xr6:coauthVersionMax="40" xr10:uidLastSave="{00000000-0000-0000-0000-000000000000}"/>
  <bookViews>
    <workbookView xWindow="0" yWindow="0" windowWidth="14520" windowHeight="3360" xr2:uid="{6B53C4B7-9F10-45DE-9CBF-7C6955FBEC90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J9" i="1" s="1"/>
  <c r="K9" i="1" s="1"/>
  <c r="I9" i="1"/>
  <c r="G10" i="1"/>
  <c r="H10" i="1"/>
  <c r="I10" i="1"/>
  <c r="J10" i="1"/>
  <c r="K10" i="1" s="1"/>
  <c r="G11" i="1"/>
  <c r="H11" i="1"/>
  <c r="J11" i="1" s="1"/>
  <c r="I11" i="1"/>
  <c r="G12" i="1"/>
  <c r="H12" i="1"/>
  <c r="J12" i="1" s="1"/>
  <c r="K12" i="1" s="1"/>
  <c r="I12" i="1"/>
  <c r="G13" i="1"/>
  <c r="H13" i="1"/>
  <c r="J13" i="1" s="1"/>
  <c r="I13" i="1"/>
  <c r="K13" i="1" l="1"/>
  <c r="K11" i="1"/>
  <c r="I14" i="1"/>
  <c r="G14" i="1"/>
  <c r="H14" i="1" l="1"/>
  <c r="J14" i="1" s="1"/>
  <c r="K14" i="1" s="1"/>
  <c r="H15" i="1"/>
  <c r="J15" i="1" s="1"/>
  <c r="I15" i="1"/>
  <c r="G15" i="1"/>
  <c r="K15" i="1" s="1"/>
  <c r="C14" i="1"/>
  <c r="C15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4B65CAA-2F19-4FA3-8461-90468C9679B0}" keepAlive="1" name="Requête - Document" description="Connexion à la requête « Document » dans le classeur." type="5" refreshedVersion="6" background="1">
    <dbPr connection="Provider=Microsoft.Mashup.OleDb.1;Data Source=$Workbook$;Location=Document;Extended Properties=&quot;&quot;" command="SELECT * FROM [Document]"/>
  </connection>
</connections>
</file>

<file path=xl/sharedStrings.xml><?xml version="1.0" encoding="utf-8"?>
<sst xmlns="http://schemas.openxmlformats.org/spreadsheetml/2006/main" count="30" uniqueCount="29">
  <si>
    <t>Paiement facture - AccèsD Internet /VISA DESJARDINS</t>
  </si>
  <si>
    <t>Virement reçu de /PAUL LETOURNEAU /Dû</t>
  </si>
  <si>
    <t>3 833,09</t>
  </si>
  <si>
    <t>Crédit d'impot pour solidarité /GOUV. QUEBEC</t>
  </si>
  <si>
    <t>4 215,73</t>
  </si>
  <si>
    <t>TPS /CANADA</t>
  </si>
  <si>
    <t>4 133,98</t>
  </si>
  <si>
    <t>Électricité /HYDRO-QUEBEC</t>
  </si>
  <si>
    <t>4 025,73</t>
  </si>
  <si>
    <t>Virement-remboursement /à MC 03</t>
  </si>
  <si>
    <t>4 305,16</t>
  </si>
  <si>
    <t>Virement - AccèsD Internet</t>
  </si>
  <si>
    <t>4 399,48</t>
  </si>
  <si>
    <t>Dépôt au GA /CD DU SUD DE LA CHAUDIERE</t>
  </si>
  <si>
    <t>1 200,00</t>
  </si>
  <si>
    <t>4 799,48</t>
  </si>
  <si>
    <t>Pension provinciale /RRQ RETRAITE QUEBEC</t>
  </si>
  <si>
    <t>3 599,48</t>
  </si>
  <si>
    <t>3 102,74</t>
  </si>
  <si>
    <t>3 694,38</t>
  </si>
  <si>
    <t>Chèque no 211</t>
  </si>
  <si>
    <t>3 679,38</t>
  </si>
  <si>
    <t>Achat /PRO NATURE ST GEORGES</t>
  </si>
  <si>
    <t>3 879,38</t>
  </si>
  <si>
    <t>Date</t>
  </si>
  <si>
    <t>Transaction</t>
  </si>
  <si>
    <t>Retrait</t>
  </si>
  <si>
    <t>Dépôt</t>
  </si>
  <si>
    <t>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</si>
</sst>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$&quot;"/>
  </numFmts>
  <fonts count="2" x14ac:knownFonts="1">
    <font>
      <sz val="12"/>
      <color theme="1"/>
      <name val="Arial"/>
      <family val="2"/>
    </font>
    <font>
      <b/>
      <sz val="12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14" fontId="1" fillId="0" borderId="0" xfId="0" applyNumberFormat="1" applyFont="1"/>
    <xf numFmtId="0" fontId="1" fillId="0" borderId="0" xfId="0" applyFont="1"/>
    <xf numFmtId="164" fontId="0" fillId="0" borderId="0" xfId="0" applyNumberFormat="1"/>
    <xf numFmtId="14" fontId="0" fillId="0" borderId="0" xfId="0" applyNumberFormat="1" applyFont="1" applyFill="1"/>
    <xf numFmtId="14" fontId="0" fillId="2" borderId="0" xfId="0" applyNumberFormat="1" applyFill="1" applyAlignment="1">
      <alignment horizontal="center" vertical="center"/>
    </xf>
    <xf numFmtId="19" fontId="0" fillId="0" borderId="0" xfId="0" applyNumberFormat="1"/>
    <xf numFmtId="14" fontId="0" fillId="2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7AB5CB-DEC8-4C44-AB41-93F3E7C7DF61}">
  <sheetPr codeName="Feuil1"/>
  <dimension ref="A1:K15"/>
  <sheetViews>
    <sheetView tabSelected="1" workbookViewId="0">
      <selection activeCell="B10" sqref="B10"/>
    </sheetView>
  </sheetViews>
  <sheetFormatPr baseColWidth="10" defaultRowHeight="15" x14ac:dyDescent="0.2"/>
  <cols>
    <col min="2" max="2" width="15.88671875" style="1" customWidth="1"/>
    <col min="3" max="3" width="48.77734375" customWidth="1"/>
    <col min="4" max="4" width="17.21875" customWidth="1"/>
    <col min="7" max="7" width="7.33203125" customWidth="1"/>
    <col min="8" max="8" width="7.88671875" customWidth="1"/>
    <col min="9" max="9" width="6" customWidth="1"/>
    <col min="10" max="10" width="5.88671875" customWidth="1"/>
  </cols>
  <sheetData>
    <row r="1" spans="1:11" ht="15.75" x14ac:dyDescent="0.25">
      <c r="B1" s="2" t="s">
        <v>24</v>
      </c>
      <c r="C1" s="3" t="s">
        <v>25</v>
      </c>
      <c r="D1" s="3" t="s">
        <v>26</v>
      </c>
      <c r="E1" s="3" t="s">
        <v>27</v>
      </c>
      <c r="F1" s="3" t="s">
        <v>28</v>
      </c>
    </row>
    <row r="2" spans="1:11" x14ac:dyDescent="0.2">
      <c r="A2" s="7"/>
      <c r="B2" s="1">
        <v>43678</v>
      </c>
      <c r="C2" t="s">
        <v>0</v>
      </c>
      <c r="D2" s="4">
        <v>382.64</v>
      </c>
      <c r="E2" s="4"/>
      <c r="F2" s="4" t="s">
        <v>2</v>
      </c>
    </row>
    <row r="3" spans="1:11" x14ac:dyDescent="0.2">
      <c r="A3" s="7"/>
      <c r="B3" s="1">
        <v>43525</v>
      </c>
      <c r="C3" t="s">
        <v>3</v>
      </c>
      <c r="D3" s="4"/>
      <c r="E3" s="4">
        <v>81.75</v>
      </c>
      <c r="F3" s="4" t="s">
        <v>4</v>
      </c>
    </row>
    <row r="4" spans="1:11" x14ac:dyDescent="0.2">
      <c r="A4" s="7"/>
      <c r="B4" s="5">
        <v>43497</v>
      </c>
      <c r="C4" t="s">
        <v>5</v>
      </c>
      <c r="D4" s="4"/>
      <c r="E4" s="4">
        <v>108.25</v>
      </c>
      <c r="F4" s="4" t="s">
        <v>6</v>
      </c>
    </row>
    <row r="5" spans="1:11" x14ac:dyDescent="0.2">
      <c r="A5" s="7"/>
      <c r="B5" s="5">
        <v>43468</v>
      </c>
      <c r="C5" t="s">
        <v>7</v>
      </c>
      <c r="D5" s="4">
        <v>275.5</v>
      </c>
      <c r="E5" s="4"/>
      <c r="F5" s="4" t="s">
        <v>8</v>
      </c>
    </row>
    <row r="6" spans="1:11" x14ac:dyDescent="0.2">
      <c r="A6" s="7"/>
      <c r="B6" s="5">
        <v>43466</v>
      </c>
      <c r="C6" t="s">
        <v>9</v>
      </c>
      <c r="D6" s="4">
        <v>94.32</v>
      </c>
      <c r="E6" s="4"/>
      <c r="F6" s="4" t="s">
        <v>10</v>
      </c>
    </row>
    <row r="7" spans="1:11" x14ac:dyDescent="0.2">
      <c r="A7" s="7"/>
      <c r="B7" s="5">
        <v>43466</v>
      </c>
      <c r="C7" t="s">
        <v>11</v>
      </c>
      <c r="D7" s="4">
        <v>400</v>
      </c>
      <c r="E7" s="4"/>
      <c r="F7" s="4" t="s">
        <v>12</v>
      </c>
    </row>
    <row r="8" spans="1:11" x14ac:dyDescent="0.2">
      <c r="A8" s="7"/>
      <c r="B8" s="5">
        <v>43827</v>
      </c>
      <c r="C8" t="s">
        <v>13</v>
      </c>
      <c r="D8" s="4"/>
      <c r="E8" s="4" t="s">
        <v>14</v>
      </c>
      <c r="F8" s="4" t="s">
        <v>15</v>
      </c>
      <c r="G8" s="1"/>
    </row>
    <row r="9" spans="1:11" x14ac:dyDescent="0.2">
      <c r="A9" s="6">
        <v>44184</v>
      </c>
      <c r="B9" s="5">
        <v>43460</v>
      </c>
      <c r="C9" t="s">
        <v>16</v>
      </c>
      <c r="D9" s="4"/>
      <c r="E9" s="4">
        <v>496.74</v>
      </c>
      <c r="F9" s="4" t="s">
        <v>17</v>
      </c>
      <c r="G9" s="9" t="str">
        <f t="shared" ref="G9:G13" si="0">RIGHT(B9,4)</f>
        <v>3460</v>
      </c>
      <c r="H9" s="9" t="str">
        <f t="shared" ref="H9:H13" si="1">MID(B9,4,3)</f>
        <v>60</v>
      </c>
      <c r="I9" s="9" t="str">
        <f t="shared" ref="I9:I13" si="2">LEFT(B9,2)</f>
        <v>43</v>
      </c>
      <c r="J9" s="9" t="str">
        <f t="shared" ref="J9:J13" si="3">IF(H9="DÉC",12,IF(H9="MAR",3,""))</f>
        <v/>
      </c>
      <c r="K9" s="8" t="e">
        <f t="shared" ref="K9:K13" si="4">DATE(G9,J9,I9)</f>
        <v>#VALUE!</v>
      </c>
    </row>
    <row r="10" spans="1:11" x14ac:dyDescent="0.2">
      <c r="A10" s="6">
        <v>44185</v>
      </c>
      <c r="B10" s="5">
        <v>43826</v>
      </c>
      <c r="C10" t="s">
        <v>0</v>
      </c>
      <c r="D10" s="4">
        <v>591.64</v>
      </c>
      <c r="E10" s="4"/>
      <c r="F10" s="4" t="s">
        <v>18</v>
      </c>
      <c r="G10" s="9" t="str">
        <f t="shared" si="0"/>
        <v>3826</v>
      </c>
      <c r="H10" s="9" t="str">
        <f t="shared" si="1"/>
        <v>26</v>
      </c>
      <c r="I10" s="9" t="str">
        <f t="shared" si="2"/>
        <v>43</v>
      </c>
      <c r="J10" s="9" t="str">
        <f t="shared" si="3"/>
        <v/>
      </c>
      <c r="K10" s="8" t="e">
        <f t="shared" si="4"/>
        <v>#VALUE!</v>
      </c>
    </row>
    <row r="11" spans="1:11" x14ac:dyDescent="0.2">
      <c r="A11" s="6">
        <v>44186</v>
      </c>
      <c r="B11" s="5">
        <v>43824</v>
      </c>
      <c r="C11" t="s">
        <v>1</v>
      </c>
      <c r="D11" s="4"/>
      <c r="E11" s="4">
        <v>15</v>
      </c>
      <c r="F11" s="4" t="s">
        <v>19</v>
      </c>
      <c r="G11" s="9" t="str">
        <f t="shared" si="0"/>
        <v>3824</v>
      </c>
      <c r="H11" s="9" t="str">
        <f t="shared" si="1"/>
        <v>24</v>
      </c>
      <c r="I11" s="9" t="str">
        <f t="shared" si="2"/>
        <v>43</v>
      </c>
      <c r="J11" s="9" t="str">
        <f t="shared" si="3"/>
        <v/>
      </c>
      <c r="K11" s="8" t="e">
        <f t="shared" si="4"/>
        <v>#VALUE!</v>
      </c>
    </row>
    <row r="12" spans="1:11" x14ac:dyDescent="0.2">
      <c r="A12" s="6">
        <v>44187</v>
      </c>
      <c r="B12" s="5">
        <v>43823</v>
      </c>
      <c r="C12" t="s">
        <v>20</v>
      </c>
      <c r="D12" s="4">
        <v>200</v>
      </c>
      <c r="E12" s="4"/>
      <c r="F12" s="4" t="s">
        <v>21</v>
      </c>
      <c r="G12" s="9" t="str">
        <f t="shared" si="0"/>
        <v>3823</v>
      </c>
      <c r="H12" s="9" t="str">
        <f t="shared" si="1"/>
        <v>23</v>
      </c>
      <c r="I12" s="9" t="str">
        <f t="shared" si="2"/>
        <v>43</v>
      </c>
      <c r="J12" s="9" t="str">
        <f t="shared" si="3"/>
        <v/>
      </c>
      <c r="K12" s="8" t="e">
        <f t="shared" si="4"/>
        <v>#VALUE!</v>
      </c>
    </row>
    <row r="13" spans="1:11" x14ac:dyDescent="0.2">
      <c r="A13" s="6">
        <v>44188</v>
      </c>
      <c r="B13" s="5">
        <v>43823</v>
      </c>
      <c r="C13" t="s">
        <v>22</v>
      </c>
      <c r="D13" s="4">
        <v>11.49</v>
      </c>
      <c r="E13" s="4"/>
      <c r="F13" s="4" t="s">
        <v>23</v>
      </c>
      <c r="G13" s="9" t="str">
        <f t="shared" si="0"/>
        <v>3823</v>
      </c>
      <c r="H13" s="9" t="str">
        <f t="shared" si="1"/>
        <v>23</v>
      </c>
      <c r="I13" s="9" t="str">
        <f t="shared" si="2"/>
        <v>43</v>
      </c>
      <c r="J13" s="9" t="str">
        <f t="shared" si="3"/>
        <v/>
      </c>
      <c r="K13" s="8" t="e">
        <f t="shared" si="4"/>
        <v>#VALUE!</v>
      </c>
    </row>
    <row r="14" spans="1:11" x14ac:dyDescent="0.2">
      <c r="A14" s="6">
        <v>44189</v>
      </c>
      <c r="B14" s="5">
        <v>44189</v>
      </c>
      <c r="C14" t="str">
        <f>MID(B14,4,4)</f>
        <v>89</v>
      </c>
      <c r="G14" s="9" t="str">
        <f>RIGHT(B14,4)</f>
        <v>4189</v>
      </c>
      <c r="H14" s="9" t="str">
        <f>MID(B14,4,3)</f>
        <v>89</v>
      </c>
      <c r="I14" s="9" t="str">
        <f>LEFT(B14,2)</f>
        <v>44</v>
      </c>
      <c r="J14" s="9" t="str">
        <f>IF(H14="DÉC",12,IF(H14="MAR",3,""))</f>
        <v/>
      </c>
      <c r="K14" s="8" t="e">
        <f>DATE(G14,J14,I14)</f>
        <v>#VALUE!</v>
      </c>
    </row>
    <row r="15" spans="1:11" x14ac:dyDescent="0.2">
      <c r="A15" s="6">
        <v>44279</v>
      </c>
      <c r="B15" s="5">
        <v>44279</v>
      </c>
      <c r="C15" t="str">
        <f>MID(B15,4,4)</f>
        <v>79</v>
      </c>
      <c r="G15" s="9" t="str">
        <f>RIGHT(B15,4)</f>
        <v>4279</v>
      </c>
      <c r="H15" s="9" t="str">
        <f>MID(B15,4,3)</f>
        <v>79</v>
      </c>
      <c r="I15" s="9" t="str">
        <f>LEFT(B15,2)</f>
        <v>44</v>
      </c>
      <c r="J15" s="9" t="str">
        <f>IF(H15="DÉC",12,IF(H15="MAR",3,""))</f>
        <v/>
      </c>
      <c r="K15" s="8" t="e">
        <f>DATE(G15,J15,I15)</f>
        <v>#VALUE!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B32432-7808-46EB-A96C-28729E2F494E}">
  <sheetPr codeName="Feuil2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84F9FEF-F72D-4C60-8F34-1F4D8780095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bergri</dc:creator>
  <cp:lastModifiedBy>Michel</cp:lastModifiedBy>
  <dcterms:created xsi:type="dcterms:W3CDTF">2019-01-22T00:27:05Z</dcterms:created>
  <dcterms:modified xsi:type="dcterms:W3CDTF">2019-01-30T16:17:15Z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