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\Desktop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1" l="1"/>
  <c r="I12" i="1"/>
  <c r="I11" i="1" l="1"/>
  <c r="I9" i="1"/>
  <c r="H11" i="1"/>
  <c r="H10" i="1"/>
  <c r="I10" i="1" s="1"/>
  <c r="H9" i="1"/>
  <c r="I7" i="1"/>
  <c r="I8" i="1"/>
  <c r="I14" i="1" l="1"/>
  <c r="H8" i="1"/>
  <c r="H7" i="1"/>
  <c r="H14" i="1" l="1"/>
  <c r="H13" i="1"/>
  <c r="H12" i="1"/>
  <c r="I15" i="1" l="1"/>
  <c r="I16" i="1" s="1"/>
  <c r="I17" i="1" l="1"/>
  <c r="H15" i="1"/>
  <c r="H16" i="1" l="1"/>
  <c r="H17" i="1" s="1"/>
</calcChain>
</file>

<file path=xl/sharedStrings.xml><?xml version="1.0" encoding="utf-8"?>
<sst xmlns="http://schemas.openxmlformats.org/spreadsheetml/2006/main" count="32" uniqueCount="31">
  <si>
    <t>Total forfaitaire HT :</t>
  </si>
  <si>
    <t>Coefficient de révision de prix :</t>
  </si>
  <si>
    <t>Total HT révisé</t>
  </si>
  <si>
    <t xml:space="preserve">Majoration hors jours et heures ouvrées H (+ 50%) </t>
  </si>
  <si>
    <t>non</t>
  </si>
  <si>
    <t>Majoration locaux occupés O (+ 15 %)</t>
  </si>
  <si>
    <t>Majoration sites éloignés ou avec contraintes d'accès W (+30 %)</t>
  </si>
  <si>
    <t>Total HT révisé et majoré</t>
  </si>
  <si>
    <t>Rabais R1 (-2%)</t>
  </si>
  <si>
    <t>rabais R2 (-8%)</t>
  </si>
  <si>
    <t>Total HT de la commande :</t>
  </si>
  <si>
    <t>TVA (20%) :</t>
  </si>
  <si>
    <t xml:space="preserve">Total TTC : </t>
  </si>
  <si>
    <t>oui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</si>
  <si>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</si>
  <si>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</si>
  <si>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</si>
  <si>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</si>
  <si>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</si>
  <si>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</si>
  <si>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</si>
  <si>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</si>
  <si>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</si>
  <si>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</si>
  <si>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</si>
  <si>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</si>
  <si>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C=A-B</t>
  </si>
  <si>
    <t>G=C+D+E+F</t>
  </si>
  <si>
    <t>j=G-H /J=G-I</t>
  </si>
  <si>
    <t>%</t>
  </si>
  <si>
    <t>OPERATIONS BATIMENT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</si>
</sst>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0"/>
      <color theme="7" tint="-0.499984740745262"/>
      <name val="Times New Roman"/>
      <family val="1"/>
    </font>
    <font>
      <sz val="10"/>
      <color theme="1"/>
      <name val="Calibri Light"/>
      <family val="2"/>
      <scheme val="major"/>
    </font>
    <font>
      <sz val="11"/>
      <color rgb="FF000000"/>
      <name val="Calibri Light"/>
      <family val="2"/>
      <scheme val="major"/>
    </font>
    <font>
      <sz val="11"/>
      <color theme="7" tint="-0.499984740745262"/>
      <name val="Calibri"/>
      <family val="2"/>
    </font>
    <font>
      <b/>
      <i/>
      <sz val="11"/>
      <color rgb="FF000000"/>
      <name val="Calibri"/>
      <family val="2"/>
    </font>
    <font>
      <b/>
      <sz val="10"/>
      <color theme="7" tint="-0.499984740745262"/>
      <name val="Times New Roman"/>
      <family val="1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2">
    <xf numFmtId="0" fontId="0" fillId="0" borderId="0" xfId="0"/>
    <xf numFmtId="0" fontId="3" fillId="0" borderId="0" xfId="0" applyFont="1" applyAlignment="1">
      <alignment vertical="center"/>
    </xf>
    <xf numFmtId="0" fontId="3" fillId="0" borderId="4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0" fillId="0" borderId="0" xfId="0" applyAlignment="1">
      <alignment horizontal="center"/>
    </xf>
    <xf numFmtId="164" fontId="7" fillId="0" borderId="2" xfId="0" applyNumberFormat="1" applyFont="1" applyBorder="1" applyAlignment="1">
      <alignment vertical="center"/>
    </xf>
    <xf numFmtId="0" fontId="9" fillId="0" borderId="2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6" fillId="0" borderId="0" xfId="1" applyNumberFormat="1" applyFont="1" applyAlignment="1">
      <alignment vertical="center"/>
    </xf>
    <xf numFmtId="0" fontId="0" fillId="0" borderId="0" xfId="0" applyAlignment="1">
      <alignment vertical="center"/>
    </xf>
    <xf numFmtId="44" fontId="6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4" fillId="0" borderId="1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0" xfId="0" applyFont="1" applyAlignment="1">
      <alignment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7"/>
  <sheetViews>
    <sheetView tabSelected="1" workbookViewId="0">
      <selection activeCell="I13" sqref="I13"/>
    </sheetView>
  </sheetViews>
  <sheetFormatPr baseColWidth="10" defaultRowHeight="15" x14ac:dyDescent="0.25"/>
  <cols>
    <col min="1" max="1" width="3.85546875" style="7" customWidth="1"/>
    <col min="3" max="3" width="21.42578125" customWidth="1"/>
    <col min="8" max="8" width="16.85546875" customWidth="1"/>
    <col min="9" max="9" width="15" customWidth="1"/>
  </cols>
  <sheetData>
    <row r="1" spans="1:10" ht="15.75" thickBot="1" x14ac:dyDescent="0.3"/>
    <row r="2" spans="1:10" ht="15.75" thickBot="1" x14ac:dyDescent="0.3">
      <c r="C2" s="23"/>
      <c r="D2" s="24"/>
      <c r="E2" s="24"/>
      <c r="F2" s="24"/>
      <c r="G2" s="25"/>
    </row>
    <row r="3" spans="1:10" ht="15.75" thickBot="1" x14ac:dyDescent="0.3"/>
    <row r="4" spans="1:10" ht="15.75" thickBot="1" x14ac:dyDescent="0.3">
      <c r="C4" s="23" t="s">
        <v>30</v>
      </c>
      <c r="D4" s="24"/>
      <c r="E4" s="24"/>
      <c r="F4" s="24"/>
      <c r="G4" s="25"/>
    </row>
    <row r="6" spans="1:10" s="14" customFormat="1" ht="24.95" customHeight="1" x14ac:dyDescent="0.25">
      <c r="A6" s="12" t="s">
        <v>14</v>
      </c>
      <c r="B6" s="1" t="s">
        <v>0</v>
      </c>
      <c r="C6" s="10"/>
      <c r="D6" s="10"/>
      <c r="E6" s="10"/>
      <c r="F6" s="18" t="s">
        <v>29</v>
      </c>
      <c r="G6" s="10"/>
      <c r="H6" s="13">
        <v>134653.76999999999</v>
      </c>
      <c r="I6" s="13">
        <v>134654.76999999999</v>
      </c>
    </row>
    <row r="7" spans="1:10" s="14" customFormat="1" ht="24.95" customHeight="1" thickBot="1" x14ac:dyDescent="0.3">
      <c r="A7" s="12" t="s">
        <v>15</v>
      </c>
      <c r="B7" s="28" t="s">
        <v>1</v>
      </c>
      <c r="C7" s="28"/>
      <c r="D7" s="10"/>
      <c r="E7" s="10"/>
      <c r="F7" s="17">
        <v>50</v>
      </c>
      <c r="G7" s="10"/>
      <c r="H7" s="15">
        <f>H6-((H6/100)*F7)</f>
        <v>67326.884999999995</v>
      </c>
      <c r="I7" s="15">
        <f>H6-((H6/100)*F7)</f>
        <v>67326.884999999995</v>
      </c>
    </row>
    <row r="8" spans="1:10" s="14" customFormat="1" ht="24.95" customHeight="1" thickBot="1" x14ac:dyDescent="0.3">
      <c r="A8" s="12" t="s">
        <v>16</v>
      </c>
      <c r="B8" s="3" t="s">
        <v>2</v>
      </c>
      <c r="C8" s="4"/>
      <c r="D8" s="4"/>
      <c r="E8" s="9" t="s">
        <v>26</v>
      </c>
      <c r="F8" s="19"/>
      <c r="G8" s="4"/>
      <c r="H8" s="8">
        <f>H6-H7</f>
        <v>67326.884999999995</v>
      </c>
      <c r="I8" s="8">
        <f>I6-I7</f>
        <v>67327.884999999995</v>
      </c>
    </row>
    <row r="9" spans="1:10" s="14" customFormat="1" ht="24.95" customHeight="1" x14ac:dyDescent="0.25">
      <c r="A9" s="12" t="s">
        <v>17</v>
      </c>
      <c r="B9" s="2" t="s">
        <v>3</v>
      </c>
      <c r="C9" s="2"/>
      <c r="D9" s="2"/>
      <c r="E9" s="2"/>
      <c r="F9" s="21">
        <v>50</v>
      </c>
      <c r="G9" s="1" t="s">
        <v>4</v>
      </c>
      <c r="H9" s="15">
        <f>+I8*F9%</f>
        <v>33663.942499999997</v>
      </c>
      <c r="I9" s="15">
        <f>IF(G9="non",0,H9)</f>
        <v>0</v>
      </c>
    </row>
    <row r="10" spans="1:10" s="14" customFormat="1" ht="24.95" customHeight="1" x14ac:dyDescent="0.25">
      <c r="A10" s="12" t="s">
        <v>18</v>
      </c>
      <c r="B10" s="31" t="s">
        <v>5</v>
      </c>
      <c r="C10" s="31"/>
      <c r="D10" s="10"/>
      <c r="E10" s="10"/>
      <c r="F10" s="22">
        <v>15</v>
      </c>
      <c r="G10" s="1" t="s">
        <v>13</v>
      </c>
      <c r="H10" s="15">
        <f>+I8*F10%</f>
        <v>10099.182749999998</v>
      </c>
      <c r="I10" s="15">
        <f t="shared" ref="I10:I11" si="0">IF(G10="non",0,H10)</f>
        <v>10099.182749999998</v>
      </c>
    </row>
    <row r="11" spans="1:10" s="14" customFormat="1" ht="24.95" customHeight="1" thickBot="1" x14ac:dyDescent="0.3">
      <c r="A11" s="12" t="s">
        <v>19</v>
      </c>
      <c r="B11" s="6" t="s">
        <v>6</v>
      </c>
      <c r="C11" s="6"/>
      <c r="D11" s="6"/>
      <c r="E11" s="6"/>
      <c r="F11" s="20">
        <v>30</v>
      </c>
      <c r="G11" s="1" t="s">
        <v>4</v>
      </c>
      <c r="H11" s="15">
        <f>+I8*F11%</f>
        <v>20198.365499999996</v>
      </c>
      <c r="I11" s="15">
        <f t="shared" si="0"/>
        <v>0</v>
      </c>
    </row>
    <row r="12" spans="1:10" s="14" customFormat="1" ht="24.95" customHeight="1" thickBot="1" x14ac:dyDescent="0.3">
      <c r="A12" s="12" t="s">
        <v>20</v>
      </c>
      <c r="B12" s="29" t="s">
        <v>7</v>
      </c>
      <c r="C12" s="30"/>
      <c r="D12" s="4"/>
      <c r="E12" s="9" t="s">
        <v>27</v>
      </c>
      <c r="F12" s="19"/>
      <c r="G12" s="4"/>
      <c r="H12" s="8">
        <f>SUM(H8:H11)</f>
        <v>131288.37574999998</v>
      </c>
      <c r="I12" s="8">
        <f>SUM(I8:I11)</f>
        <v>77427.067749999987</v>
      </c>
    </row>
    <row r="13" spans="1:10" s="14" customFormat="1" ht="24.95" customHeight="1" x14ac:dyDescent="0.25">
      <c r="A13" s="12" t="s">
        <v>21</v>
      </c>
      <c r="B13" s="1" t="s">
        <v>8</v>
      </c>
      <c r="C13" s="10"/>
      <c r="D13" s="10"/>
      <c r="E13" s="10"/>
      <c r="F13" s="17">
        <v>2</v>
      </c>
      <c r="G13" s="1"/>
      <c r="H13" s="15">
        <f>+I12*F13%</f>
        <v>1548.5413549999998</v>
      </c>
      <c r="I13" s="15" t="b">
        <f>IF(AND(I12&lt;10000,I12&gt;30000)*I12*F13%,0)</f>
        <v>0</v>
      </c>
      <c r="J13"/>
    </row>
    <row r="14" spans="1:10" s="14" customFormat="1" ht="24.95" customHeight="1" thickBot="1" x14ac:dyDescent="0.3">
      <c r="A14" s="12" t="s">
        <v>22</v>
      </c>
      <c r="B14" s="1" t="s">
        <v>9</v>
      </c>
      <c r="C14" s="10"/>
      <c r="D14" s="10"/>
      <c r="E14" s="10"/>
      <c r="F14" s="17">
        <v>8</v>
      </c>
      <c r="G14" s="1"/>
      <c r="H14" s="15">
        <f>+I12*F14%</f>
        <v>6194.1654199999994</v>
      </c>
      <c r="I14" s="15">
        <f>IF(I12&gt;30000,I12*F14%,0)</f>
        <v>6194.1654199999994</v>
      </c>
    </row>
    <row r="15" spans="1:10" s="14" customFormat="1" ht="24.95" customHeight="1" thickBot="1" x14ac:dyDescent="0.3">
      <c r="A15" s="12" t="s">
        <v>23</v>
      </c>
      <c r="B15" s="26" t="s">
        <v>10</v>
      </c>
      <c r="C15" s="27"/>
      <c r="D15" s="4"/>
      <c r="E15" s="9" t="s">
        <v>28</v>
      </c>
      <c r="F15" s="19"/>
      <c r="G15" s="4"/>
      <c r="H15" s="8">
        <f>H12-H13-H14</f>
        <v>123545.66897499998</v>
      </c>
      <c r="I15" s="8">
        <f>I12-I13-I14</f>
        <v>71232.902329999983</v>
      </c>
    </row>
    <row r="16" spans="1:10" s="14" customFormat="1" ht="24.95" customHeight="1" thickBot="1" x14ac:dyDescent="0.3">
      <c r="A16" s="12" t="s">
        <v>24</v>
      </c>
      <c r="B16" s="1" t="s">
        <v>11</v>
      </c>
      <c r="C16" s="10"/>
      <c r="D16" s="10"/>
      <c r="E16" s="10"/>
      <c r="F16" s="11"/>
      <c r="G16" s="10"/>
      <c r="H16" s="16">
        <f>((H15/100)*20)</f>
        <v>24709.133794999998</v>
      </c>
      <c r="I16" s="16">
        <f>((I15/100)*20)</f>
        <v>14246.580465999996</v>
      </c>
    </row>
    <row r="17" spans="1:9" s="14" customFormat="1" ht="24.95" customHeight="1" thickBot="1" x14ac:dyDescent="0.3">
      <c r="A17" s="12" t="s">
        <v>25</v>
      </c>
      <c r="B17" s="5" t="s">
        <v>12</v>
      </c>
      <c r="C17" s="4"/>
      <c r="D17" s="4"/>
      <c r="E17" s="4"/>
      <c r="F17" s="19"/>
      <c r="G17" s="4"/>
      <c r="H17" s="8">
        <f>SUM(H15+H16)</f>
        <v>148254.80276999998</v>
      </c>
      <c r="I17" s="8">
        <f>SUM(I15+I16)</f>
        <v>85479.482795999982</v>
      </c>
    </row>
  </sheetData>
  <mergeCells count="6">
    <mergeCell ref="C2:G2"/>
    <mergeCell ref="B15:C15"/>
    <mergeCell ref="C4:G4"/>
    <mergeCell ref="B7:C7"/>
    <mergeCell ref="B12:C12"/>
    <mergeCell ref="B10:C10"/>
  </mergeCells>
  <pageMargins left="0.7" right="0.7" top="0.75" bottom="0.75" header="0.3" footer="0.3"/>
  <pageSetup paperSize="9" scale="9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Pierre-Olivier PACALET</dc:creator>
  <cp:lastModifiedBy>Secrétariat Technique</cp:lastModifiedBy>
  <cp:lastPrinted>2016-11-10T15:30:17Z</cp:lastPrinted>
  <dcterms:created xsi:type="dcterms:W3CDTF">2016-11-10T14:16:53Z</dcterms:created>
  <dcterms:modified xsi:type="dcterms:W3CDTF">2016-11-15T15:17:57Z</dcterms:modified>
</cp:coreProperties>
</file>