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19200" windowHeight="8475" tabRatio="620" activeTab="5"/>
  </bookViews>
  <sheets>
    <sheet name="2017" sheetId="68" r:id="rId1"/>
    <sheet name="2018" sheetId="78" r:id="rId2"/>
    <sheet name="2019" sheetId="79" r:id="rId3"/>
    <sheet name="2020" sheetId="80" r:id="rId4"/>
    <sheet name="BRAA" sheetId="69" r:id="rId5"/>
    <sheet name="BILAN GENERAL" sheetId="73" r:id="rId6"/>
    <sheet name="DATA" sheetId="77" r:id="rId7"/>
  </sheets>
  <functionGroups builtInGroupCount="17"/>
  <definedNames>
    <definedName name="ANNEE" localSheetId="5">'BILAN GENERAL'!$B$7:$B$31</definedName>
    <definedName name="ANNEE">DATA!$I$6:$I$9</definedName>
    <definedName name="captain">DATA!$C$6:$C$40</definedName>
    <definedName name="coefficient">DATA!$G$6:$G$11</definedName>
    <definedName name="registration">DATA!$E$6:$E$17</definedName>
    <definedName name="_xlnm.Print_Area" localSheetId="4">BRAA!$B$1:$AA$61</definedName>
  </definedNames>
  <calcPr calcId="145621"/>
</workbook>
</file>

<file path=xl/calcChain.xml><?xml version="1.0" encoding="utf-8"?>
<calcChain xmlns="http://schemas.openxmlformats.org/spreadsheetml/2006/main">
  <c r="AB11" i="80" l="1"/>
  <c r="AB10" i="80"/>
  <c r="AB9" i="80"/>
  <c r="AB8" i="80"/>
  <c r="AB11" i="79"/>
  <c r="AB10" i="79"/>
  <c r="AB9" i="79"/>
  <c r="AB8" i="79"/>
  <c r="AB11" i="78"/>
  <c r="AB10" i="78"/>
  <c r="AB9" i="78"/>
  <c r="AB8" i="78"/>
  <c r="AB13" i="79"/>
  <c r="AA13" i="79" s="1"/>
  <c r="AB13" i="78"/>
  <c r="AA13" i="78" s="1"/>
  <c r="C8" i="68"/>
  <c r="AB13" i="80" l="1"/>
  <c r="AA13" i="80" s="1"/>
  <c r="AA8" i="80" s="1"/>
  <c r="AA10" i="80"/>
  <c r="AA11" i="80"/>
  <c r="AA9" i="80"/>
  <c r="AA7" i="79"/>
  <c r="AA11" i="79"/>
  <c r="AA9" i="79"/>
  <c r="AA10" i="79"/>
  <c r="AA8" i="79"/>
  <c r="AA10" i="78"/>
  <c r="AA8" i="78"/>
  <c r="AA7" i="78"/>
  <c r="AA11" i="78"/>
  <c r="AA9" i="78"/>
  <c r="C8" i="78"/>
  <c r="J12" i="68"/>
  <c r="Q57" i="73"/>
  <c r="P57" i="73"/>
  <c r="Q56" i="73"/>
  <c r="P56" i="73"/>
  <c r="Q55" i="73"/>
  <c r="P55" i="73"/>
  <c r="Q54" i="73"/>
  <c r="P54" i="73"/>
  <c r="Q53" i="73"/>
  <c r="P53" i="73"/>
  <c r="Q51" i="73"/>
  <c r="P50" i="73"/>
  <c r="Q49" i="73"/>
  <c r="P49" i="73"/>
  <c r="Q48" i="73"/>
  <c r="P48" i="73"/>
  <c r="Q47" i="73"/>
  <c r="P47" i="73"/>
  <c r="Q46" i="73"/>
  <c r="P46" i="73"/>
  <c r="Q44" i="73"/>
  <c r="P44" i="73"/>
  <c r="Q43" i="73"/>
  <c r="P43" i="73"/>
  <c r="Q42" i="73"/>
  <c r="P42" i="73"/>
  <c r="Q41" i="73"/>
  <c r="P41" i="73"/>
  <c r="Q40" i="73"/>
  <c r="P40" i="73"/>
  <c r="P39" i="73"/>
  <c r="Q37" i="73"/>
  <c r="Q36" i="73"/>
  <c r="P36" i="73"/>
  <c r="Q35" i="73"/>
  <c r="P35" i="73"/>
  <c r="Q31" i="73"/>
  <c r="P31" i="73"/>
  <c r="Q30" i="73"/>
  <c r="P30" i="73"/>
  <c r="Q29" i="73"/>
  <c r="P29" i="73"/>
  <c r="Q28" i="73"/>
  <c r="P28" i="73"/>
  <c r="Q27" i="73"/>
  <c r="P27" i="73"/>
  <c r="Q26" i="73"/>
  <c r="P26" i="73"/>
  <c r="Q24" i="73"/>
  <c r="P24" i="73"/>
  <c r="Q23" i="73"/>
  <c r="P20" i="73"/>
  <c r="N57" i="73"/>
  <c r="O57" i="73" s="1"/>
  <c r="N56" i="73"/>
  <c r="N55" i="73"/>
  <c r="N54" i="73"/>
  <c r="N53" i="73"/>
  <c r="N52" i="73"/>
  <c r="N51" i="73"/>
  <c r="N50" i="73"/>
  <c r="N49" i="73"/>
  <c r="O49" i="73" s="1"/>
  <c r="N48" i="73"/>
  <c r="O48" i="73" s="1"/>
  <c r="N47" i="73"/>
  <c r="N46" i="73"/>
  <c r="M57" i="73"/>
  <c r="M56" i="73"/>
  <c r="O56" i="73" s="1"/>
  <c r="M55" i="73"/>
  <c r="M54" i="73"/>
  <c r="O54" i="73" s="1"/>
  <c r="M53" i="73"/>
  <c r="M52" i="73"/>
  <c r="M51" i="73"/>
  <c r="M50" i="73"/>
  <c r="M49" i="73"/>
  <c r="M48" i="73"/>
  <c r="M47" i="73"/>
  <c r="M46" i="73"/>
  <c r="O46" i="73" s="1"/>
  <c r="O52" i="73"/>
  <c r="O50" i="73"/>
  <c r="K57" i="73"/>
  <c r="K56" i="73"/>
  <c r="K55" i="73"/>
  <c r="K54" i="73"/>
  <c r="K53" i="73"/>
  <c r="K52" i="73"/>
  <c r="L52" i="73" s="1"/>
  <c r="K51" i="73"/>
  <c r="K50" i="73"/>
  <c r="K49" i="73"/>
  <c r="K48" i="73"/>
  <c r="K47" i="73"/>
  <c r="K46" i="73"/>
  <c r="J57" i="73"/>
  <c r="J56" i="73"/>
  <c r="J55" i="73"/>
  <c r="J54" i="73"/>
  <c r="J53" i="73"/>
  <c r="L53" i="73" s="1"/>
  <c r="J52" i="73"/>
  <c r="J51" i="73"/>
  <c r="L51" i="73" s="1"/>
  <c r="J50" i="73"/>
  <c r="J49" i="73"/>
  <c r="J48" i="73"/>
  <c r="L48" i="73" s="1"/>
  <c r="J47" i="73"/>
  <c r="L47" i="73" s="1"/>
  <c r="J46" i="73"/>
  <c r="H57" i="73"/>
  <c r="H56" i="73"/>
  <c r="H55" i="73"/>
  <c r="H54" i="73"/>
  <c r="H53" i="73"/>
  <c r="H52" i="73"/>
  <c r="H51" i="73"/>
  <c r="H50" i="73"/>
  <c r="H49" i="73"/>
  <c r="H48" i="73"/>
  <c r="H47" i="73"/>
  <c r="I47" i="73" s="1"/>
  <c r="H46" i="73"/>
  <c r="G57" i="73"/>
  <c r="G56" i="73"/>
  <c r="I56" i="73" s="1"/>
  <c r="G55" i="73"/>
  <c r="I55" i="73" s="1"/>
  <c r="G54" i="73"/>
  <c r="G53" i="73"/>
  <c r="G52" i="73"/>
  <c r="I52" i="73" s="1"/>
  <c r="G51" i="73"/>
  <c r="I51" i="73" s="1"/>
  <c r="G50" i="73"/>
  <c r="G49" i="73"/>
  <c r="G48" i="73"/>
  <c r="I48" i="73" s="1"/>
  <c r="G47" i="73"/>
  <c r="G46" i="73"/>
  <c r="O55" i="73"/>
  <c r="O51" i="73"/>
  <c r="O47" i="73"/>
  <c r="L56" i="73"/>
  <c r="L54" i="73"/>
  <c r="L50" i="73"/>
  <c r="L46" i="73"/>
  <c r="E57" i="73"/>
  <c r="E56" i="73"/>
  <c r="F56" i="73" s="1"/>
  <c r="E55" i="73"/>
  <c r="E54" i="73"/>
  <c r="E53" i="73"/>
  <c r="E52" i="73"/>
  <c r="Q52" i="73" s="1"/>
  <c r="E51" i="73"/>
  <c r="E50" i="73"/>
  <c r="Q50" i="73" s="1"/>
  <c r="E49" i="73"/>
  <c r="E48" i="73"/>
  <c r="E47" i="73"/>
  <c r="F47" i="73" s="1"/>
  <c r="E46" i="73"/>
  <c r="F46" i="73" s="1"/>
  <c r="D57" i="73"/>
  <c r="F57" i="73" s="1"/>
  <c r="D56" i="73"/>
  <c r="D55" i="73"/>
  <c r="D54" i="73"/>
  <c r="D53" i="73"/>
  <c r="F53" i="73" s="1"/>
  <c r="D52" i="73"/>
  <c r="P52" i="73" s="1"/>
  <c r="D51" i="73"/>
  <c r="P51" i="73" s="1"/>
  <c r="D50" i="73"/>
  <c r="D49" i="73"/>
  <c r="F49" i="73" s="1"/>
  <c r="D48" i="73"/>
  <c r="D47" i="73"/>
  <c r="D46" i="73"/>
  <c r="N44" i="73"/>
  <c r="N43" i="73"/>
  <c r="N42" i="73"/>
  <c r="N41" i="73"/>
  <c r="N40" i="73"/>
  <c r="N39" i="73"/>
  <c r="N38" i="73"/>
  <c r="N37" i="73"/>
  <c r="N36" i="73"/>
  <c r="N35" i="73"/>
  <c r="O35" i="73" s="1"/>
  <c r="N34" i="73"/>
  <c r="N33" i="73"/>
  <c r="M44" i="73"/>
  <c r="O44" i="73" s="1"/>
  <c r="M43" i="73"/>
  <c r="M42" i="73"/>
  <c r="O42" i="73" s="1"/>
  <c r="M41" i="73"/>
  <c r="M40" i="73"/>
  <c r="M39" i="73"/>
  <c r="O39" i="73" s="1"/>
  <c r="M38" i="73"/>
  <c r="M37" i="73"/>
  <c r="M36" i="73"/>
  <c r="M35" i="73"/>
  <c r="M34" i="73"/>
  <c r="M33" i="73"/>
  <c r="O40" i="73"/>
  <c r="O37" i="73"/>
  <c r="O36" i="73"/>
  <c r="O33" i="73"/>
  <c r="K44" i="73"/>
  <c r="K43" i="73"/>
  <c r="K42" i="73"/>
  <c r="K41" i="73"/>
  <c r="L41" i="73" s="1"/>
  <c r="K40" i="73"/>
  <c r="K39" i="73"/>
  <c r="K38" i="73"/>
  <c r="L38" i="73" s="1"/>
  <c r="K37" i="73"/>
  <c r="K36" i="73"/>
  <c r="K35" i="73"/>
  <c r="K34" i="73"/>
  <c r="K33" i="73"/>
  <c r="J44" i="73"/>
  <c r="J43" i="73"/>
  <c r="J42" i="73"/>
  <c r="J41" i="73"/>
  <c r="J40" i="73"/>
  <c r="L40" i="73" s="1"/>
  <c r="J39" i="73"/>
  <c r="J38" i="73"/>
  <c r="J37" i="73"/>
  <c r="J36" i="73"/>
  <c r="J35" i="73"/>
  <c r="J34" i="73"/>
  <c r="J33" i="73"/>
  <c r="H44" i="73"/>
  <c r="H43" i="73"/>
  <c r="H42" i="73"/>
  <c r="H41" i="73"/>
  <c r="H40" i="73"/>
  <c r="H39" i="73"/>
  <c r="H38" i="73"/>
  <c r="I38" i="73" s="1"/>
  <c r="H37" i="73"/>
  <c r="H36" i="73"/>
  <c r="H35" i="73"/>
  <c r="H34" i="73"/>
  <c r="H33" i="73"/>
  <c r="G44" i="73"/>
  <c r="G43" i="73"/>
  <c r="I43" i="73" s="1"/>
  <c r="G42" i="73"/>
  <c r="G41" i="73"/>
  <c r="G40" i="73"/>
  <c r="G39" i="73"/>
  <c r="G38" i="73"/>
  <c r="G37" i="73"/>
  <c r="G36" i="73"/>
  <c r="G35" i="73"/>
  <c r="G34" i="73"/>
  <c r="G33" i="73"/>
  <c r="O38" i="73"/>
  <c r="L44" i="73"/>
  <c r="L42" i="73"/>
  <c r="L37" i="73"/>
  <c r="L36" i="73"/>
  <c r="L34" i="73"/>
  <c r="I39" i="73"/>
  <c r="E44" i="73"/>
  <c r="E43" i="73"/>
  <c r="E42" i="73"/>
  <c r="E41" i="73"/>
  <c r="F41" i="73" s="1"/>
  <c r="E40" i="73"/>
  <c r="E39" i="73"/>
  <c r="Q39" i="73" s="1"/>
  <c r="E38" i="73"/>
  <c r="Q38" i="73" s="1"/>
  <c r="E37" i="73"/>
  <c r="E36" i="73"/>
  <c r="E35" i="73"/>
  <c r="E34" i="73"/>
  <c r="Q34" i="73" s="1"/>
  <c r="D44" i="73"/>
  <c r="D43" i="73"/>
  <c r="D42" i="73"/>
  <c r="D41" i="73"/>
  <c r="D40" i="73"/>
  <c r="D39" i="73"/>
  <c r="D38" i="73"/>
  <c r="P38" i="73" s="1"/>
  <c r="D37" i="73"/>
  <c r="P37" i="73" s="1"/>
  <c r="D36" i="73"/>
  <c r="D35" i="73"/>
  <c r="D34" i="73"/>
  <c r="P34" i="73" s="1"/>
  <c r="D33" i="73"/>
  <c r="P33" i="73" s="1"/>
  <c r="N31" i="73"/>
  <c r="N30" i="73"/>
  <c r="N29" i="73"/>
  <c r="N28" i="73"/>
  <c r="N27" i="73"/>
  <c r="N26" i="73"/>
  <c r="N25" i="73"/>
  <c r="N24" i="73"/>
  <c r="N23" i="73"/>
  <c r="N22" i="73"/>
  <c r="N21" i="73"/>
  <c r="N20" i="73"/>
  <c r="O20" i="73" s="1"/>
  <c r="M31" i="73"/>
  <c r="M30" i="73"/>
  <c r="M29" i="73"/>
  <c r="M28" i="73"/>
  <c r="M27" i="73"/>
  <c r="M26" i="73"/>
  <c r="M25" i="73"/>
  <c r="O25" i="73" s="1"/>
  <c r="M24" i="73"/>
  <c r="M23" i="73"/>
  <c r="M22" i="73"/>
  <c r="O22" i="73" s="1"/>
  <c r="M21" i="73"/>
  <c r="O21" i="73" s="1"/>
  <c r="M20" i="73"/>
  <c r="K31" i="73"/>
  <c r="K30" i="73"/>
  <c r="K29" i="73"/>
  <c r="K28" i="73"/>
  <c r="K27" i="73"/>
  <c r="K26" i="73"/>
  <c r="K25" i="73"/>
  <c r="K24" i="73"/>
  <c r="K23" i="73"/>
  <c r="L23" i="73" s="1"/>
  <c r="K22" i="73"/>
  <c r="K21" i="73"/>
  <c r="K20" i="73"/>
  <c r="J31" i="73"/>
  <c r="L31" i="73" s="1"/>
  <c r="J30" i="73"/>
  <c r="L30" i="73" s="1"/>
  <c r="J29" i="73"/>
  <c r="L29" i="73" s="1"/>
  <c r="J28" i="73"/>
  <c r="J27" i="73"/>
  <c r="J26" i="73"/>
  <c r="L26" i="73" s="1"/>
  <c r="J25" i="73"/>
  <c r="L25" i="73" s="1"/>
  <c r="J24" i="73"/>
  <c r="J23" i="73"/>
  <c r="J22" i="73"/>
  <c r="J21" i="73"/>
  <c r="J20" i="73"/>
  <c r="O30" i="73"/>
  <c r="O26" i="73"/>
  <c r="O24" i="73"/>
  <c r="L28" i="73"/>
  <c r="L24" i="73"/>
  <c r="L22" i="73"/>
  <c r="L20" i="73"/>
  <c r="H31" i="73"/>
  <c r="H30" i="73"/>
  <c r="H29" i="73"/>
  <c r="H28" i="73"/>
  <c r="H27" i="73"/>
  <c r="I27" i="73" s="1"/>
  <c r="H26" i="73"/>
  <c r="H25" i="73"/>
  <c r="H24" i="73"/>
  <c r="H23" i="73"/>
  <c r="H22" i="73"/>
  <c r="H21" i="73"/>
  <c r="H20" i="73"/>
  <c r="I20" i="73" s="1"/>
  <c r="G31" i="73"/>
  <c r="G30" i="73"/>
  <c r="G29" i="73"/>
  <c r="G28" i="73"/>
  <c r="G27" i="73"/>
  <c r="G26" i="73"/>
  <c r="G25" i="73"/>
  <c r="G24" i="73"/>
  <c r="G23" i="73"/>
  <c r="I23" i="73" s="1"/>
  <c r="G22" i="73"/>
  <c r="G21" i="73"/>
  <c r="G20" i="73"/>
  <c r="I31" i="73"/>
  <c r="I28" i="73"/>
  <c r="E31" i="73"/>
  <c r="E30" i="73"/>
  <c r="E29" i="73"/>
  <c r="E28" i="73"/>
  <c r="E27" i="73"/>
  <c r="E26" i="73"/>
  <c r="F26" i="73" s="1"/>
  <c r="E25" i="73"/>
  <c r="Q25" i="73" s="1"/>
  <c r="E24" i="73"/>
  <c r="E23" i="73"/>
  <c r="E22" i="73"/>
  <c r="E21" i="73"/>
  <c r="Q21" i="73" s="1"/>
  <c r="D20" i="73"/>
  <c r="D31" i="73"/>
  <c r="D30" i="73"/>
  <c r="D29" i="73"/>
  <c r="D28" i="73"/>
  <c r="D27" i="73"/>
  <c r="D26" i="73"/>
  <c r="D25" i="73"/>
  <c r="P25" i="73" s="1"/>
  <c r="D24" i="73"/>
  <c r="D23" i="73"/>
  <c r="P23" i="73" s="1"/>
  <c r="D22" i="73"/>
  <c r="P22" i="73" s="1"/>
  <c r="D21" i="73"/>
  <c r="P21" i="73" s="1"/>
  <c r="L57" i="73"/>
  <c r="L55" i="73"/>
  <c r="F55" i="73"/>
  <c r="F54" i="73"/>
  <c r="O53" i="73"/>
  <c r="F51" i="73"/>
  <c r="F50" i="73"/>
  <c r="L49" i="73"/>
  <c r="F48" i="73"/>
  <c r="F44" i="73"/>
  <c r="O43" i="73"/>
  <c r="F43" i="73"/>
  <c r="I42" i="73"/>
  <c r="F42" i="73"/>
  <c r="O41" i="73"/>
  <c r="F40" i="73"/>
  <c r="F36" i="73"/>
  <c r="I35" i="73"/>
  <c r="F35" i="73"/>
  <c r="I34" i="73"/>
  <c r="L33" i="73"/>
  <c r="F30" i="73"/>
  <c r="O29" i="73"/>
  <c r="F29" i="73"/>
  <c r="O28" i="73"/>
  <c r="L27" i="73"/>
  <c r="F27" i="73"/>
  <c r="I24" i="73"/>
  <c r="L21" i="73"/>
  <c r="J25" i="69"/>
  <c r="G25" i="69"/>
  <c r="J23" i="69"/>
  <c r="G23" i="69"/>
  <c r="J21" i="69"/>
  <c r="G21" i="69"/>
  <c r="G19" i="69"/>
  <c r="J19" i="69"/>
  <c r="J4" i="80"/>
  <c r="J4" i="79"/>
  <c r="J4" i="78"/>
  <c r="AA7" i="80" l="1"/>
  <c r="F22" i="73"/>
  <c r="Q22" i="73"/>
  <c r="F34" i="73"/>
  <c r="F38" i="73"/>
  <c r="F39" i="73"/>
  <c r="F52" i="73"/>
  <c r="R52" i="73" s="1"/>
  <c r="F23" i="73"/>
  <c r="F25" i="73"/>
  <c r="F37" i="73"/>
  <c r="R48" i="73"/>
  <c r="R56" i="73"/>
  <c r="O34" i="73"/>
  <c r="F31" i="73"/>
  <c r="F21" i="73"/>
  <c r="F28" i="73"/>
  <c r="F24" i="73"/>
  <c r="I46" i="73"/>
  <c r="I50" i="73"/>
  <c r="I54" i="73"/>
  <c r="I49" i="73"/>
  <c r="I53" i="73"/>
  <c r="I57" i="73"/>
  <c r="I33" i="73"/>
  <c r="I37" i="73"/>
  <c r="I41" i="73"/>
  <c r="L35" i="73"/>
  <c r="I36" i="73"/>
  <c r="L39" i="73"/>
  <c r="I40" i="73"/>
  <c r="L43" i="73"/>
  <c r="I44" i="73"/>
  <c r="I21" i="73"/>
  <c r="O23" i="73"/>
  <c r="I25" i="73"/>
  <c r="O27" i="73"/>
  <c r="I29" i="73"/>
  <c r="O31" i="73"/>
  <c r="I22" i="73"/>
  <c r="I26" i="73"/>
  <c r="I30" i="73"/>
  <c r="N18" i="73"/>
  <c r="M18" i="73"/>
  <c r="K18" i="73"/>
  <c r="J18" i="73"/>
  <c r="H18" i="73"/>
  <c r="G18" i="73"/>
  <c r="E18" i="73"/>
  <c r="D18" i="73"/>
  <c r="N17" i="73"/>
  <c r="M17" i="73"/>
  <c r="K17" i="73"/>
  <c r="J17" i="73"/>
  <c r="H17" i="73"/>
  <c r="G17" i="73"/>
  <c r="E17" i="73"/>
  <c r="D17" i="73"/>
  <c r="N16" i="73"/>
  <c r="M16" i="73"/>
  <c r="K16" i="73"/>
  <c r="J16" i="73"/>
  <c r="H16" i="73"/>
  <c r="G16" i="73"/>
  <c r="E16" i="73"/>
  <c r="D16" i="73"/>
  <c r="N15" i="73"/>
  <c r="M15" i="73"/>
  <c r="K15" i="73"/>
  <c r="J15" i="73"/>
  <c r="H15" i="73"/>
  <c r="G15" i="73"/>
  <c r="E15" i="73"/>
  <c r="D15" i="73"/>
  <c r="N14" i="73"/>
  <c r="M14" i="73"/>
  <c r="K14" i="73"/>
  <c r="J14" i="73"/>
  <c r="H14" i="73"/>
  <c r="G14" i="73"/>
  <c r="E14" i="73"/>
  <c r="D14" i="73"/>
  <c r="N13" i="73"/>
  <c r="M13" i="73"/>
  <c r="K13" i="73"/>
  <c r="J13" i="73"/>
  <c r="H13" i="73"/>
  <c r="G13" i="73"/>
  <c r="E13" i="73"/>
  <c r="D13" i="73"/>
  <c r="N12" i="73"/>
  <c r="M12" i="73"/>
  <c r="K12" i="73"/>
  <c r="J12" i="73"/>
  <c r="H12" i="73"/>
  <c r="G12" i="73"/>
  <c r="E12" i="73"/>
  <c r="D12" i="73"/>
  <c r="N11" i="73"/>
  <c r="M11" i="73"/>
  <c r="K11" i="73"/>
  <c r="J11" i="73"/>
  <c r="H11" i="73"/>
  <c r="G11" i="73"/>
  <c r="E11" i="73"/>
  <c r="D11" i="73"/>
  <c r="N10" i="73"/>
  <c r="M10" i="73"/>
  <c r="K10" i="73"/>
  <c r="J10" i="73"/>
  <c r="H10" i="73"/>
  <c r="G10" i="73"/>
  <c r="E10" i="73"/>
  <c r="D10" i="73"/>
  <c r="N9" i="73"/>
  <c r="M9" i="73"/>
  <c r="K9" i="73"/>
  <c r="J9" i="73"/>
  <c r="H9" i="73"/>
  <c r="G9" i="73"/>
  <c r="E9" i="73"/>
  <c r="D9" i="73"/>
  <c r="N8" i="73"/>
  <c r="M8" i="73"/>
  <c r="K8" i="73"/>
  <c r="J8" i="73"/>
  <c r="H8" i="73"/>
  <c r="G8" i="73"/>
  <c r="E8" i="73"/>
  <c r="D8" i="73"/>
  <c r="P8" i="73" l="1"/>
  <c r="P9" i="73"/>
  <c r="P10" i="73"/>
  <c r="P11" i="73"/>
  <c r="P12" i="73"/>
  <c r="P13" i="73"/>
  <c r="P14" i="73"/>
  <c r="P15" i="73"/>
  <c r="P16" i="73"/>
  <c r="P17" i="73"/>
  <c r="P18" i="73"/>
  <c r="Q8" i="73"/>
  <c r="Q9" i="73"/>
  <c r="Q10" i="73"/>
  <c r="Q11" i="73"/>
  <c r="Q12" i="73"/>
  <c r="Q13" i="73"/>
  <c r="Q14" i="73"/>
  <c r="Q15" i="73"/>
  <c r="Q16" i="73"/>
  <c r="Q17" i="73"/>
  <c r="Q18" i="73"/>
  <c r="R37" i="73"/>
  <c r="R31" i="73"/>
  <c r="R21" i="73"/>
  <c r="R54" i="73"/>
  <c r="R50" i="73"/>
  <c r="R53" i="73"/>
  <c r="R46" i="73"/>
  <c r="R49" i="73"/>
  <c r="R55" i="73"/>
  <c r="R47" i="73"/>
  <c r="R51" i="73"/>
  <c r="R57" i="73"/>
  <c r="R43" i="73"/>
  <c r="R41" i="73"/>
  <c r="R39" i="73"/>
  <c r="R44" i="73"/>
  <c r="R36" i="73"/>
  <c r="R42" i="73"/>
  <c r="R35" i="73"/>
  <c r="R38" i="73"/>
  <c r="R40" i="73"/>
  <c r="R22" i="73"/>
  <c r="R29" i="73"/>
  <c r="R26" i="73"/>
  <c r="R25" i="73"/>
  <c r="R30" i="73"/>
  <c r="R27" i="73"/>
  <c r="R28" i="73"/>
  <c r="R23" i="73"/>
  <c r="R24" i="73"/>
  <c r="J58" i="73"/>
  <c r="AA10" i="73" s="1"/>
  <c r="N58" i="73"/>
  <c r="AE10" i="73" s="1"/>
  <c r="H58" i="73"/>
  <c r="Y10" i="73" s="1"/>
  <c r="M58" i="73"/>
  <c r="AD10" i="73" s="1"/>
  <c r="G58" i="73"/>
  <c r="X10" i="73" s="1"/>
  <c r="K58" i="73"/>
  <c r="AB10" i="73" s="1"/>
  <c r="D58" i="73"/>
  <c r="U10" i="73" s="1"/>
  <c r="J32" i="73"/>
  <c r="N45" i="73"/>
  <c r="AE9" i="73" s="1"/>
  <c r="H45" i="73"/>
  <c r="Y9" i="73" s="1"/>
  <c r="N32" i="73"/>
  <c r="H32" i="73"/>
  <c r="M45" i="73"/>
  <c r="AD9" i="73" s="1"/>
  <c r="G45" i="73"/>
  <c r="X9" i="73" s="1"/>
  <c r="M32" i="73"/>
  <c r="G32" i="73"/>
  <c r="K45" i="73"/>
  <c r="AB9" i="73" s="1"/>
  <c r="K32" i="73"/>
  <c r="D32" i="73"/>
  <c r="J45" i="73"/>
  <c r="AA9" i="73" s="1"/>
  <c r="D45" i="73"/>
  <c r="U9" i="73" s="1"/>
  <c r="L15" i="73"/>
  <c r="F16" i="73"/>
  <c r="L16" i="73"/>
  <c r="F17" i="73"/>
  <c r="L17" i="73"/>
  <c r="F18" i="73"/>
  <c r="L18" i="73"/>
  <c r="O16" i="73"/>
  <c r="I17" i="73"/>
  <c r="O17" i="73"/>
  <c r="I18" i="73"/>
  <c r="O18" i="73"/>
  <c r="I14" i="73"/>
  <c r="O14" i="73"/>
  <c r="I15" i="73"/>
  <c r="O15" i="73"/>
  <c r="I16" i="73"/>
  <c r="L13" i="73"/>
  <c r="F14" i="73"/>
  <c r="L14" i="73"/>
  <c r="F15" i="73"/>
  <c r="I8" i="73"/>
  <c r="O8" i="73"/>
  <c r="I9" i="73"/>
  <c r="O9" i="73"/>
  <c r="I10" i="73"/>
  <c r="I12" i="73"/>
  <c r="O12" i="73"/>
  <c r="I13" i="73"/>
  <c r="O13" i="73"/>
  <c r="L12" i="73"/>
  <c r="F13" i="73"/>
  <c r="F12" i="73"/>
  <c r="O10" i="73"/>
  <c r="I11" i="73"/>
  <c r="O11" i="73"/>
  <c r="L11" i="73"/>
  <c r="L10" i="73"/>
  <c r="F11" i="73"/>
  <c r="F10" i="73"/>
  <c r="F9" i="73"/>
  <c r="L9" i="73"/>
  <c r="F8" i="73"/>
  <c r="L8" i="73"/>
  <c r="N7" i="73"/>
  <c r="M7" i="73"/>
  <c r="K7" i="73"/>
  <c r="J7" i="73"/>
  <c r="E7" i="73"/>
  <c r="H7" i="73"/>
  <c r="G7" i="73"/>
  <c r="D7" i="73"/>
  <c r="E19" i="73" l="1"/>
  <c r="Q7" i="73"/>
  <c r="D19" i="73"/>
  <c r="P7" i="73"/>
  <c r="R34" i="73"/>
  <c r="AD8" i="73"/>
  <c r="AE8" i="73"/>
  <c r="AB8" i="73"/>
  <c r="AA8" i="73"/>
  <c r="X8" i="73"/>
  <c r="Y8" i="73"/>
  <c r="U8" i="73"/>
  <c r="D60" i="73"/>
  <c r="I58" i="73"/>
  <c r="Z10" i="73" s="1"/>
  <c r="O58" i="73"/>
  <c r="AF10" i="73" s="1"/>
  <c r="L58" i="73"/>
  <c r="AC10" i="73" s="1"/>
  <c r="L32" i="73"/>
  <c r="I32" i="73"/>
  <c r="I45" i="73"/>
  <c r="Z9" i="73" s="1"/>
  <c r="L45" i="73"/>
  <c r="AC9" i="73" s="1"/>
  <c r="O45" i="73"/>
  <c r="AF9" i="73" s="1"/>
  <c r="O32" i="73"/>
  <c r="M19" i="73"/>
  <c r="M60" i="73" s="1"/>
  <c r="J19" i="73"/>
  <c r="J60" i="73" s="1"/>
  <c r="H19" i="73"/>
  <c r="H60" i="73" s="1"/>
  <c r="N19" i="73"/>
  <c r="N60" i="73" s="1"/>
  <c r="G19" i="73"/>
  <c r="G60" i="73" s="1"/>
  <c r="K19" i="73"/>
  <c r="K60" i="73" s="1"/>
  <c r="O7" i="73"/>
  <c r="O19" i="73" s="1"/>
  <c r="L7" i="73"/>
  <c r="I7" i="73"/>
  <c r="F7" i="73"/>
  <c r="F19" i="73" s="1"/>
  <c r="AB8" i="68" l="1"/>
  <c r="AF8" i="73"/>
  <c r="O60" i="73"/>
  <c r="AC8" i="73"/>
  <c r="Z8" i="73"/>
  <c r="H57" i="79"/>
  <c r="H57" i="78"/>
  <c r="H57" i="80"/>
  <c r="H49" i="80"/>
  <c r="H49" i="79"/>
  <c r="H49" i="78"/>
  <c r="H33" i="78"/>
  <c r="H33" i="79"/>
  <c r="H33" i="80"/>
  <c r="H25" i="79"/>
  <c r="H25" i="80"/>
  <c r="H25" i="78"/>
  <c r="E20" i="73" s="1"/>
  <c r="H86" i="79"/>
  <c r="H86" i="80"/>
  <c r="H86" i="78"/>
  <c r="H100" i="78"/>
  <c r="H100" i="79"/>
  <c r="H100" i="80"/>
  <c r="I79" i="78"/>
  <c r="I79" i="79"/>
  <c r="I79" i="80"/>
  <c r="H93" i="78"/>
  <c r="H93" i="79"/>
  <c r="H93" i="80"/>
  <c r="H79" i="80"/>
  <c r="H79" i="78"/>
  <c r="H79" i="79"/>
  <c r="H72" i="80"/>
  <c r="H72" i="78"/>
  <c r="H72" i="79"/>
  <c r="H65" i="78"/>
  <c r="H65" i="79"/>
  <c r="H65" i="80"/>
  <c r="H41" i="78"/>
  <c r="H41" i="79"/>
  <c r="E33" i="73" s="1"/>
  <c r="Q33" i="73" s="1"/>
  <c r="H41" i="80"/>
  <c r="AB10" i="68"/>
  <c r="AB11" i="68"/>
  <c r="AB9" i="68"/>
  <c r="I19" i="73"/>
  <c r="I60" i="73" s="1"/>
  <c r="L19" i="73"/>
  <c r="L60" i="73" s="1"/>
  <c r="H49" i="68"/>
  <c r="H25" i="68"/>
  <c r="H86" i="68"/>
  <c r="H93" i="68"/>
  <c r="H79" i="68"/>
  <c r="H72" i="68"/>
  <c r="H65" i="68"/>
  <c r="R15" i="73"/>
  <c r="I79" i="68"/>
  <c r="H57" i="68"/>
  <c r="H41" i="68"/>
  <c r="H33" i="68"/>
  <c r="H100" i="68"/>
  <c r="F20" i="73" l="1"/>
  <c r="Q20" i="73"/>
  <c r="R20" i="73" s="1"/>
  <c r="F33" i="73"/>
  <c r="E45" i="73"/>
  <c r="V9" i="73" s="1"/>
  <c r="E32" i="73"/>
  <c r="V8" i="73" s="1"/>
  <c r="C8" i="79"/>
  <c r="I65" i="79"/>
  <c r="I65" i="80"/>
  <c r="I65" i="78"/>
  <c r="I86" i="80"/>
  <c r="I86" i="79"/>
  <c r="I86" i="78"/>
  <c r="I72" i="78"/>
  <c r="I72" i="79"/>
  <c r="I72" i="80"/>
  <c r="I100" i="78"/>
  <c r="I100" i="79"/>
  <c r="I100" i="80"/>
  <c r="I41" i="78"/>
  <c r="I41" i="79"/>
  <c r="I41" i="80"/>
  <c r="P19" i="73"/>
  <c r="H17" i="80"/>
  <c r="H9" i="80"/>
  <c r="H9" i="78"/>
  <c r="H9" i="79"/>
  <c r="H17" i="78"/>
  <c r="H17" i="79"/>
  <c r="I93" i="79"/>
  <c r="I93" i="78"/>
  <c r="I93" i="80"/>
  <c r="J79" i="78"/>
  <c r="J79" i="79"/>
  <c r="J79" i="80"/>
  <c r="I49" i="80"/>
  <c r="I49" i="78"/>
  <c r="I49" i="79"/>
  <c r="I25" i="80"/>
  <c r="I25" i="78"/>
  <c r="I25" i="79"/>
  <c r="I33" i="79"/>
  <c r="I33" i="78"/>
  <c r="I33" i="80"/>
  <c r="I57" i="80"/>
  <c r="I57" i="78"/>
  <c r="I57" i="79"/>
  <c r="E58" i="73"/>
  <c r="V10" i="73" s="1"/>
  <c r="H9" i="68"/>
  <c r="F32" i="73"/>
  <c r="R9" i="73"/>
  <c r="I41" i="68"/>
  <c r="J79" i="68"/>
  <c r="I33" i="68"/>
  <c r="R10" i="73"/>
  <c r="R13" i="73"/>
  <c r="I65" i="68"/>
  <c r="R14" i="73"/>
  <c r="I72" i="68"/>
  <c r="R12" i="73"/>
  <c r="I57" i="68"/>
  <c r="R17" i="73"/>
  <c r="I93" i="68"/>
  <c r="R16" i="73"/>
  <c r="I86" i="68"/>
  <c r="R11" i="73"/>
  <c r="I49" i="68"/>
  <c r="R8" i="73"/>
  <c r="I25" i="68"/>
  <c r="R18" i="73"/>
  <c r="I100" i="68"/>
  <c r="H17" i="68"/>
  <c r="F45" i="73" l="1"/>
  <c r="W9" i="73" s="1"/>
  <c r="E60" i="73"/>
  <c r="W8" i="73"/>
  <c r="C8" i="80"/>
  <c r="J25" i="78"/>
  <c r="J25" i="79"/>
  <c r="J25" i="80"/>
  <c r="J86" i="80"/>
  <c r="J86" i="78"/>
  <c r="J86" i="79"/>
  <c r="J57" i="78"/>
  <c r="J57" i="79"/>
  <c r="J57" i="80"/>
  <c r="J65" i="80"/>
  <c r="J65" i="79"/>
  <c r="J65" i="78"/>
  <c r="J41" i="79"/>
  <c r="J41" i="80"/>
  <c r="J41" i="78"/>
  <c r="J33" i="80"/>
  <c r="J33" i="78"/>
  <c r="J33" i="79"/>
  <c r="J100" i="79"/>
  <c r="J100" i="80"/>
  <c r="J100" i="78"/>
  <c r="J49" i="78"/>
  <c r="J49" i="79"/>
  <c r="J49" i="80"/>
  <c r="J93" i="80"/>
  <c r="J93" i="78"/>
  <c r="J93" i="79"/>
  <c r="J72" i="79"/>
  <c r="J72" i="78"/>
  <c r="J72" i="80"/>
  <c r="Q19" i="73"/>
  <c r="I9" i="78"/>
  <c r="I17" i="80"/>
  <c r="I9" i="79"/>
  <c r="I17" i="78"/>
  <c r="I9" i="80"/>
  <c r="I17" i="79"/>
  <c r="H7" i="68"/>
  <c r="H7" i="78"/>
  <c r="H7" i="79"/>
  <c r="H7" i="80"/>
  <c r="F58" i="73"/>
  <c r="W10" i="73" s="1"/>
  <c r="R7" i="73"/>
  <c r="I9" i="68"/>
  <c r="J33" i="68"/>
  <c r="P32" i="73"/>
  <c r="I17" i="68"/>
  <c r="J100" i="68"/>
  <c r="J49" i="68"/>
  <c r="J93" i="68"/>
  <c r="J72" i="68"/>
  <c r="J25" i="68"/>
  <c r="J86" i="68"/>
  <c r="J57" i="68"/>
  <c r="J65" i="68"/>
  <c r="J41" i="68"/>
  <c r="J9" i="68" l="1"/>
  <c r="J17" i="79"/>
  <c r="J17" i="68"/>
  <c r="J17" i="78"/>
  <c r="J17" i="80"/>
  <c r="P45" i="73"/>
  <c r="AG9" i="73" s="1"/>
  <c r="F60" i="73"/>
  <c r="AG8" i="73"/>
  <c r="R19" i="73"/>
  <c r="J9" i="79"/>
  <c r="J9" i="78"/>
  <c r="J9" i="80"/>
  <c r="I7" i="68"/>
  <c r="I7" i="79"/>
  <c r="I7" i="80"/>
  <c r="I7" i="78"/>
  <c r="P58" i="73"/>
  <c r="AG10" i="73" s="1"/>
  <c r="Q32" i="73"/>
  <c r="R33" i="73" l="1"/>
  <c r="R45" i="73" s="1"/>
  <c r="AI9" i="73" s="1"/>
  <c r="Q45" i="73"/>
  <c r="AH9" i="73" s="1"/>
  <c r="P60" i="73"/>
  <c r="AH8" i="73"/>
  <c r="J7" i="68"/>
  <c r="J7" i="80"/>
  <c r="J7" i="79"/>
  <c r="J7" i="78"/>
  <c r="R58" i="73"/>
  <c r="AI10" i="73" s="1"/>
  <c r="Q58" i="73"/>
  <c r="AH10" i="73" s="1"/>
  <c r="K33" i="69"/>
  <c r="J4" i="68"/>
  <c r="Q60" i="73" l="1"/>
  <c r="R32" i="73"/>
  <c r="AI8" i="73" l="1"/>
  <c r="R60" i="73"/>
  <c r="G33" i="69"/>
  <c r="AB13" i="68"/>
  <c r="AA13" i="68" s="1"/>
  <c r="AA11" i="68" l="1"/>
  <c r="AA9" i="68"/>
  <c r="AA7" i="68"/>
  <c r="AA10" i="68"/>
  <c r="AA8" i="68"/>
</calcChain>
</file>

<file path=xl/sharedStrings.xml><?xml version="1.0" encoding="utf-8"?>
<sst xmlns="http://schemas.openxmlformats.org/spreadsheetml/2006/main" count="533" uniqueCount="157">
  <si>
    <t>date</t>
  </si>
  <si>
    <t>janvier</t>
  </si>
  <si>
    <t>mars</t>
  </si>
  <si>
    <t>fin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</si>
  <si>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</si>
  <si>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</si>
  <si>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</si>
  <si>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</si>
  <si>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</si>
  <si>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</si>
  <si>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</si>
  <si>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</si>
  <si>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</si>
  <si>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</si>
  <si>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indicatif</t>
  </si>
  <si>
    <t>type aéronef</t>
  </si>
  <si>
    <t>place</t>
  </si>
  <si>
    <t>heure jour</t>
  </si>
  <si>
    <t>heure nuit</t>
  </si>
  <si>
    <t>code sae</t>
  </si>
  <si>
    <t>observations</t>
  </si>
  <si>
    <t>captain</t>
  </si>
  <si>
    <t>registration</t>
  </si>
  <si>
    <t>heures totales</t>
  </si>
  <si>
    <t>bilan annuel</t>
  </si>
  <si>
    <t>heures jour</t>
  </si>
  <si>
    <t>heures nuit</t>
  </si>
  <si>
    <t>heure totale</t>
  </si>
  <si>
    <t>PINEAU</t>
  </si>
  <si>
    <t>BRUN</t>
  </si>
  <si>
    <t>ALGERI</t>
  </si>
  <si>
    <t>BARBE</t>
  </si>
  <si>
    <t>BELLAIS</t>
  </si>
  <si>
    <t>BOUCHAREISSAS</t>
  </si>
  <si>
    <t>BRUNET</t>
  </si>
  <si>
    <t>COUPEZ</t>
  </si>
  <si>
    <t>CREUSET</t>
  </si>
  <si>
    <t>DEHAUDT</t>
  </si>
  <si>
    <t>DUFOURNEAU</t>
  </si>
  <si>
    <t>DUGUET</t>
  </si>
  <si>
    <t>DUVAL</t>
  </si>
  <si>
    <t>EVRARD</t>
  </si>
  <si>
    <t>FEUILLET</t>
  </si>
  <si>
    <t>GANNIER</t>
  </si>
  <si>
    <t>GARRAULT</t>
  </si>
  <si>
    <t>GOLUSINSKI</t>
  </si>
  <si>
    <t>HENNEGUEZ</t>
  </si>
  <si>
    <t>JOUET</t>
  </si>
  <si>
    <t>KUDELA</t>
  </si>
  <si>
    <t>LEROUGE</t>
  </si>
  <si>
    <t>LUNEAU</t>
  </si>
  <si>
    <t>PAILLARD</t>
  </si>
  <si>
    <t>PELOPIDAS</t>
  </si>
  <si>
    <t>PEROT</t>
  </si>
  <si>
    <t>PHILIPPE</t>
  </si>
  <si>
    <t>PIUBENI</t>
  </si>
  <si>
    <t>ROLLET</t>
  </si>
  <si>
    <t>SCHAFFHAUSER</t>
  </si>
  <si>
    <t>SEGARD</t>
  </si>
  <si>
    <t>THOREMBEY</t>
  </si>
  <si>
    <t>THOUAILLE</t>
  </si>
  <si>
    <t>FRBAB</t>
  </si>
  <si>
    <t>CARGO</t>
  </si>
  <si>
    <t>FRBAE</t>
  </si>
  <si>
    <t>FRBAA</t>
  </si>
  <si>
    <t>FRBAC</t>
  </si>
  <si>
    <t>bilan total</t>
  </si>
  <si>
    <t>FRBAD</t>
  </si>
  <si>
    <t>FRBAF</t>
  </si>
  <si>
    <t>reste a faire</t>
  </si>
  <si>
    <t>heures  jour</t>
  </si>
  <si>
    <t>CAPTAIN</t>
  </si>
  <si>
    <t>FRBAI</t>
  </si>
  <si>
    <t>ANNEE</t>
  </si>
  <si>
    <t>BILAN GENERAL</t>
  </si>
  <si>
    <t>COEFFICIENT</t>
  </si>
  <si>
    <t>FRBAG</t>
  </si>
  <si>
    <t>FRBAH</t>
  </si>
  <si>
    <t>FRBAJ</t>
  </si>
  <si>
    <t>FRBAK</t>
  </si>
  <si>
    <t>FRBAL</t>
  </si>
  <si>
    <t>TOTAL</t>
  </si>
  <si>
    <t>BORDEREAU DE RELEVE</t>
  </si>
  <si>
    <t>DE L'ACTIVITE AERIENNE DE L'ANNEE</t>
  </si>
  <si>
    <t>1 -</t>
  </si>
  <si>
    <t>IDENTITE</t>
  </si>
  <si>
    <t>NIA</t>
  </si>
  <si>
    <t>NOM</t>
  </si>
  <si>
    <t>PRENOM</t>
  </si>
  <si>
    <t>GRADE</t>
  </si>
  <si>
    <t>INDICE DE SPECIALITE</t>
  </si>
  <si>
    <t>BASE AERIENNE N°</t>
  </si>
  <si>
    <t>UNITE</t>
  </si>
  <si>
    <t>ET 1/61</t>
  </si>
  <si>
    <t>2 -</t>
  </si>
  <si>
    <t>RELEVE DES SERVICES AERIENS</t>
  </si>
  <si>
    <t>CODE S.A.</t>
  </si>
  <si>
    <t>HEURES ET MINUTES</t>
  </si>
  <si>
    <t>JOUR</t>
  </si>
  <si>
    <t>NUIT</t>
  </si>
  <si>
    <t>MISSIONS DE GUERRE</t>
  </si>
  <si>
    <t>NOMBRE</t>
  </si>
  <si>
    <t>TER.</t>
  </si>
  <si>
    <t>3 -</t>
  </si>
  <si>
    <t>RENSEIGNEMENTS COMPLEMENTAIRES (pour le PN)</t>
  </si>
  <si>
    <t xml:space="preserve">CODE DE L'AVION PRINCIPAL DE L'UNITE </t>
  </si>
  <si>
    <t>99W</t>
  </si>
  <si>
    <t>SI VOUS ETES ABONNE COCHEZ CETTE CASE</t>
  </si>
  <si>
    <t>A NE REMPLIR QUE PAR :</t>
  </si>
  <si>
    <t>NOMBRE DE MISSIONS  OU EXERCICES PRATIQUES</t>
  </si>
  <si>
    <t>CORRESPONDANT A LA CATEGORIE D'EMPLOI</t>
  </si>
  <si>
    <t>-</t>
  </si>
  <si>
    <t>LES PILOTES N'AYANT PAS ACCOMPLI</t>
  </si>
  <si>
    <t>40 HEURES.</t>
  </si>
  <si>
    <t>NOMBRE D'A.M.V.</t>
  </si>
  <si>
    <t>LES PERSONNELS DES AUTRES SPECIALITES</t>
  </si>
  <si>
    <t>SI VOUS ETES TRES HAUTEMENT QUALIFIE</t>
  </si>
  <si>
    <t>N'AYANT PAS ACCOMPLI 30 HEURES.</t>
  </si>
  <si>
    <t>COCHEZ CETTE CASE</t>
  </si>
  <si>
    <t>4 -</t>
  </si>
  <si>
    <t>AUTHENTIFICATION</t>
  </si>
  <si>
    <t>ATTESTATION ET VISA DE L'AUTORITE DELEGUEE DU MINISTRE</t>
  </si>
  <si>
    <t>SIGNATURE DE L'INTERESSE</t>
  </si>
  <si>
    <t>SIGNATURE ET CACHET                                                            DU CDT D'UNITE</t>
  </si>
  <si>
    <t>Les services aériens ci-dessus :</t>
  </si>
  <si>
    <t>ouvrent droit    (1)</t>
  </si>
  <si>
    <t>à ISA au taux n°1</t>
  </si>
  <si>
    <t>n'ouvrent pas droit</t>
  </si>
  <si>
    <t>à bonification</t>
  </si>
  <si>
    <t>(1) Rayer la mention inutile</t>
  </si>
  <si>
    <t>Référence 53 1940 0 - LAVAUZELLE - 87350 PANAZOL</t>
  </si>
  <si>
    <t>TER</t>
  </si>
  <si>
    <t>A400M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</si>
  <si>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</si>
  <si>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</si>
  <si>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</si>
  <si>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</si>
  <si>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</si>
  <si>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</si>
  <si>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</si>
  <si>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</si>
  <si>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</si>
  <si>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FÉVRIER</t>
  </si>
  <si>
    <t>AOÛT</t>
  </si>
  <si>
    <t>DÉCEMBRE</t>
  </si>
  <si>
    <t>MOIS</t>
  </si>
  <si>
    <t xml:space="preserve">JOUR </t>
  </si>
  <si>
    <t>TOTAL GENERAL</t>
  </si>
  <si>
    <t>TOTAL/JOUR</t>
  </si>
  <si>
    <t>TOTAL/NUIT</t>
  </si>
  <si>
    <t>TOTAL/10</t>
  </si>
  <si>
    <t>TOTAL/22</t>
  </si>
  <si>
    <t>TOTAL/35</t>
  </si>
  <si>
    <t>TOTAL/62</t>
  </si>
  <si>
    <t>BILAN ANNUEL</t>
  </si>
  <si>
    <t>h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</si>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</sst>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"/>
    <numFmt numFmtId="166" formatCode="[h]"/>
    <numFmt numFmtId="167" formatCode="000"/>
    <numFmt numFmtId="168" formatCode="00"/>
  </numFmts>
  <fonts count="25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8"/>
      <name val="Arial"/>
      <family val="2"/>
    </font>
    <font>
      <sz val="9"/>
      <name val="Times New Roman"/>
      <family val="1"/>
    </font>
    <font>
      <i/>
      <sz val="7"/>
      <name val="Times New Roman"/>
      <family val="1"/>
    </font>
    <font>
      <i/>
      <sz val="8"/>
      <name val="Times New Roman"/>
      <family val="1"/>
    </font>
    <font>
      <b/>
      <sz val="8"/>
      <name val="Times New Roman"/>
      <family val="1"/>
    </font>
    <font>
      <sz val="11"/>
      <color theme="0" tint="-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3">
    <xf numFmtId="0" fontId="0" fillId="0" borderId="0" xfId="0"/>
    <xf numFmtId="0" fontId="0" fillId="0" borderId="0" xfId="0" applyBorder="1"/>
    <xf numFmtId="0" fontId="0" fillId="0" borderId="9" xfId="0" applyBorder="1"/>
    <xf numFmtId="0" fontId="0" fillId="0" borderId="10" xfId="0" applyBorder="1"/>
    <xf numFmtId="14" fontId="0" fillId="0" borderId="9" xfId="0" applyNumberFormat="1" applyBorder="1"/>
    <xf numFmtId="20" fontId="0" fillId="0" borderId="9" xfId="0" applyNumberFormat="1" applyBorder="1"/>
    <xf numFmtId="164" fontId="0" fillId="0" borderId="0" xfId="0" applyNumberFormat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1" fillId="0" borderId="0" xfId="0" applyNumberFormat="1" applyFont="1"/>
    <xf numFmtId="14" fontId="0" fillId="0" borderId="10" xfId="0" applyNumberFormat="1" applyBorder="1"/>
    <xf numFmtId="20" fontId="0" fillId="0" borderId="10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20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20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/>
    <xf numFmtId="165" fontId="0" fillId="0" borderId="11" xfId="0" applyNumberFormat="1" applyBorder="1" applyAlignment="1">
      <alignment horizontal="center"/>
    </xf>
    <xf numFmtId="165" fontId="0" fillId="0" borderId="0" xfId="0" applyNumberFormat="1"/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0" fillId="5" borderId="8" xfId="0" applyFill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/>
    </xf>
    <xf numFmtId="165" fontId="0" fillId="0" borderId="27" xfId="0" applyNumberFormat="1" applyBorder="1"/>
    <xf numFmtId="165" fontId="0" fillId="0" borderId="31" xfId="0" applyNumberFormat="1" applyBorder="1"/>
    <xf numFmtId="165" fontId="0" fillId="0" borderId="12" xfId="0" applyNumberFormat="1" applyBorder="1"/>
    <xf numFmtId="0" fontId="6" fillId="0" borderId="0" xfId="1" applyFill="1"/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0" fontId="6" fillId="0" borderId="0" xfId="1"/>
    <xf numFmtId="0" fontId="7" fillId="0" borderId="0" xfId="1" applyFont="1" applyFill="1" applyBorder="1" applyAlignment="1">
      <alignment horizontal="center"/>
    </xf>
    <xf numFmtId="0" fontId="11" fillId="0" borderId="0" xfId="1" applyFont="1" applyFill="1"/>
    <xf numFmtId="0" fontId="8" fillId="0" borderId="0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right"/>
    </xf>
    <xf numFmtId="0" fontId="12" fillId="0" borderId="6" xfId="1" applyFont="1" applyFill="1" applyBorder="1"/>
    <xf numFmtId="0" fontId="7" fillId="0" borderId="6" xfId="1" applyFont="1" applyFill="1" applyBorder="1"/>
    <xf numFmtId="0" fontId="10" fillId="0" borderId="20" xfId="1" applyFont="1" applyFill="1" applyBorder="1"/>
    <xf numFmtId="0" fontId="7" fillId="0" borderId="21" xfId="1" applyFont="1" applyFill="1" applyBorder="1"/>
    <xf numFmtId="0" fontId="13" fillId="0" borderId="0" xfId="1" applyFont="1" applyFill="1" applyBorder="1" applyAlignment="1">
      <alignment horizontal="left" vertical="top"/>
    </xf>
    <xf numFmtId="0" fontId="10" fillId="0" borderId="22" xfId="1" applyFont="1" applyFill="1" applyBorder="1"/>
    <xf numFmtId="0" fontId="7" fillId="0" borderId="35" xfId="1" applyFont="1" applyFill="1" applyBorder="1" applyAlignment="1">
      <alignment horizontal="center"/>
    </xf>
    <xf numFmtId="0" fontId="7" fillId="0" borderId="0" xfId="1" applyFont="1" applyFill="1" applyAlignment="1"/>
    <xf numFmtId="0" fontId="7" fillId="0" borderId="34" xfId="1" applyFont="1" applyFill="1" applyBorder="1" applyAlignment="1">
      <alignment horizontal="center"/>
    </xf>
    <xf numFmtId="0" fontId="14" fillId="0" borderId="0" xfId="1" applyFont="1" applyFill="1" applyAlignment="1">
      <alignment horizontal="center" vertical="center"/>
    </xf>
    <xf numFmtId="0" fontId="7" fillId="0" borderId="0" xfId="1" applyFont="1" applyFill="1" applyBorder="1"/>
    <xf numFmtId="0" fontId="13" fillId="0" borderId="34" xfId="1" applyFont="1" applyFill="1" applyBorder="1"/>
    <xf numFmtId="0" fontId="13" fillId="0" borderId="35" xfId="1" applyFont="1" applyFill="1" applyBorder="1"/>
    <xf numFmtId="0" fontId="13" fillId="0" borderId="0" xfId="1" applyFont="1" applyFill="1"/>
    <xf numFmtId="0" fontId="12" fillId="0" borderId="40" xfId="1" applyFont="1" applyFill="1" applyBorder="1" applyAlignment="1">
      <alignment horizontal="right"/>
    </xf>
    <xf numFmtId="0" fontId="12" fillId="0" borderId="34" xfId="1" applyFont="1" applyFill="1" applyBorder="1" applyAlignment="1">
      <alignment horizontal="left"/>
    </xf>
    <xf numFmtId="0" fontId="7" fillId="0" borderId="34" xfId="1" applyFont="1" applyFill="1" applyBorder="1" applyAlignment="1">
      <alignment horizontal="left"/>
    </xf>
    <xf numFmtId="0" fontId="7" fillId="0" borderId="34" xfId="1" applyFont="1" applyFill="1" applyBorder="1"/>
    <xf numFmtId="0" fontId="10" fillId="0" borderId="41" xfId="1" applyFont="1" applyFill="1" applyBorder="1"/>
    <xf numFmtId="0" fontId="7" fillId="0" borderId="0" xfId="1" applyFont="1" applyFill="1" applyAlignment="1">
      <alignment horizontal="center"/>
    </xf>
    <xf numFmtId="0" fontId="15" fillId="0" borderId="37" xfId="1" applyNumberFormat="1" applyFont="1" applyFill="1" applyBorder="1" applyProtection="1">
      <protection locked="0"/>
    </xf>
    <xf numFmtId="0" fontId="15" fillId="0" borderId="29" xfId="1" applyNumberFormat="1" applyFont="1" applyFill="1" applyBorder="1" applyProtection="1">
      <protection locked="0"/>
    </xf>
    <xf numFmtId="46" fontId="6" fillId="0" borderId="0" xfId="1" applyNumberFormat="1"/>
    <xf numFmtId="49" fontId="7" fillId="0" borderId="0" xfId="1" applyNumberFormat="1" applyFont="1" applyFill="1" applyBorder="1"/>
    <xf numFmtId="49" fontId="7" fillId="0" borderId="0" xfId="1" applyNumberFormat="1" applyFont="1" applyFill="1"/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28" xfId="1" applyFont="1" applyFill="1" applyBorder="1"/>
    <xf numFmtId="0" fontId="7" fillId="0" borderId="32" xfId="1" applyFont="1" applyFill="1" applyBorder="1"/>
    <xf numFmtId="0" fontId="10" fillId="0" borderId="44" xfId="1" applyFont="1" applyFill="1" applyBorder="1"/>
    <xf numFmtId="0" fontId="7" fillId="0" borderId="10" xfId="1" applyFont="1" applyFill="1" applyBorder="1"/>
    <xf numFmtId="0" fontId="7" fillId="0" borderId="38" xfId="1" applyFont="1" applyFill="1" applyBorder="1"/>
    <xf numFmtId="0" fontId="7" fillId="0" borderId="39" xfId="1" applyFont="1" applyFill="1" applyBorder="1"/>
    <xf numFmtId="0" fontId="19" fillId="0" borderId="0" xfId="1" applyFont="1" applyFill="1" applyAlignment="1">
      <alignment horizontal="right"/>
    </xf>
    <xf numFmtId="0" fontId="19" fillId="0" borderId="0" xfId="1" applyFont="1" applyFill="1" applyBorder="1"/>
    <xf numFmtId="0" fontId="19" fillId="0" borderId="0" xfId="1" applyFont="1" applyFill="1"/>
    <xf numFmtId="0" fontId="20" fillId="0" borderId="0" xfId="1" applyFont="1" applyFill="1"/>
    <xf numFmtId="0" fontId="21" fillId="0" borderId="0" xfId="1" applyFont="1" applyFill="1"/>
    <xf numFmtId="0" fontId="18" fillId="0" borderId="0" xfId="1" applyFont="1" applyFill="1"/>
    <xf numFmtId="0" fontId="7" fillId="0" borderId="36" xfId="1" applyFont="1" applyFill="1" applyBorder="1"/>
    <xf numFmtId="0" fontId="7" fillId="0" borderId="4" xfId="1" applyFont="1" applyFill="1" applyBorder="1"/>
    <xf numFmtId="0" fontId="7" fillId="0" borderId="7" xfId="1" applyFont="1" applyFill="1" applyBorder="1"/>
    <xf numFmtId="0" fontId="7" fillId="0" borderId="45" xfId="1" applyFont="1" applyFill="1" applyBorder="1"/>
    <xf numFmtId="0" fontId="10" fillId="0" borderId="15" xfId="1" applyFont="1" applyFill="1" applyBorder="1"/>
    <xf numFmtId="0" fontId="7" fillId="0" borderId="0" xfId="1" applyFont="1"/>
    <xf numFmtId="0" fontId="10" fillId="0" borderId="0" xfId="1" applyFont="1"/>
    <xf numFmtId="0" fontId="7" fillId="0" borderId="32" xfId="1" applyFont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13" fillId="0" borderId="34" xfId="1" applyFont="1" applyFill="1" applyBorder="1" applyAlignment="1">
      <alignment horizontal="left"/>
    </xf>
    <xf numFmtId="0" fontId="13" fillId="0" borderId="35" xfId="1" applyFont="1" applyFill="1" applyBorder="1" applyAlignment="1">
      <alignment horizontal="left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3" fillId="0" borderId="34" xfId="1" applyFont="1" applyFill="1" applyBorder="1" applyAlignment="1">
      <alignment horizontal="left" vertical="top"/>
    </xf>
    <xf numFmtId="0" fontId="22" fillId="0" borderId="9" xfId="0" applyFont="1" applyFill="1" applyBorder="1" applyAlignment="1"/>
    <xf numFmtId="165" fontId="0" fillId="0" borderId="3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23" fillId="0" borderId="20" xfId="0" applyFont="1" applyBorder="1"/>
    <xf numFmtId="0" fontId="23" fillId="0" borderId="0" xfId="0" applyFont="1" applyBorder="1"/>
    <xf numFmtId="166" fontId="23" fillId="6" borderId="19" xfId="0" applyNumberFormat="1" applyFont="1" applyFill="1" applyBorder="1"/>
    <xf numFmtId="0" fontId="3" fillId="3" borderId="23" xfId="0" applyFont="1" applyFill="1" applyBorder="1" applyAlignment="1">
      <alignment horizontal="center"/>
    </xf>
    <xf numFmtId="165" fontId="23" fillId="0" borderId="30" xfId="0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3" fillId="0" borderId="0" xfId="0" applyFont="1"/>
    <xf numFmtId="165" fontId="23" fillId="0" borderId="25" xfId="0" applyNumberFormat="1" applyFont="1" applyBorder="1" applyAlignment="1">
      <alignment horizontal="center"/>
    </xf>
    <xf numFmtId="165" fontId="23" fillId="0" borderId="26" xfId="0" applyNumberFormat="1" applyFont="1" applyBorder="1" applyAlignment="1">
      <alignment horizontal="center"/>
    </xf>
    <xf numFmtId="165" fontId="23" fillId="0" borderId="16" xfId="0" applyNumberFormat="1" applyFont="1" applyBorder="1" applyAlignment="1">
      <alignment horizontal="center"/>
    </xf>
    <xf numFmtId="165" fontId="23" fillId="0" borderId="17" xfId="0" applyNumberFormat="1" applyFont="1" applyBorder="1" applyAlignment="1">
      <alignment horizontal="center"/>
    </xf>
    <xf numFmtId="165" fontId="23" fillId="0" borderId="27" xfId="0" applyNumberFormat="1" applyFont="1" applyBorder="1" applyAlignment="1">
      <alignment horizontal="center"/>
    </xf>
    <xf numFmtId="165" fontId="23" fillId="0" borderId="31" xfId="0" applyNumberFormat="1" applyFont="1" applyBorder="1" applyAlignment="1">
      <alignment horizontal="center"/>
    </xf>
    <xf numFmtId="165" fontId="23" fillId="0" borderId="50" xfId="0" applyNumberFormat="1" applyFont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165" fontId="0" fillId="0" borderId="0" xfId="0" applyNumberFormat="1" applyFill="1" applyBorder="1"/>
    <xf numFmtId="165" fontId="0" fillId="4" borderId="12" xfId="0" applyNumberFormat="1" applyFill="1" applyBorder="1"/>
    <xf numFmtId="165" fontId="0" fillId="7" borderId="12" xfId="0" applyNumberFormat="1" applyFill="1" applyBorder="1"/>
    <xf numFmtId="165" fontId="0" fillId="8" borderId="12" xfId="0" applyNumberFormat="1" applyFill="1" applyBorder="1"/>
    <xf numFmtId="0" fontId="3" fillId="3" borderId="6" xfId="0" applyFont="1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53" xfId="0" applyFill="1" applyBorder="1" applyAlignment="1">
      <alignment horizontal="center"/>
    </xf>
    <xf numFmtId="165" fontId="23" fillId="0" borderId="54" xfId="0" applyNumberFormat="1" applyFont="1" applyBorder="1" applyAlignment="1">
      <alignment horizontal="center"/>
    </xf>
    <xf numFmtId="165" fontId="23" fillId="0" borderId="55" xfId="0" applyNumberFormat="1" applyFont="1" applyBorder="1" applyAlignment="1">
      <alignment horizontal="center"/>
    </xf>
    <xf numFmtId="165" fontId="23" fillId="0" borderId="53" xfId="0" applyNumberFormat="1" applyFont="1" applyBorder="1" applyAlignment="1">
      <alignment horizontal="center"/>
    </xf>
    <xf numFmtId="165" fontId="23" fillId="0" borderId="33" xfId="0" applyNumberFormat="1" applyFont="1" applyBorder="1" applyAlignment="1">
      <alignment horizontal="center"/>
    </xf>
    <xf numFmtId="165" fontId="0" fillId="0" borderId="53" xfId="0" applyNumberFormat="1" applyBorder="1"/>
    <xf numFmtId="0" fontId="0" fillId="5" borderId="3" xfId="0" applyFill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3" fillId="0" borderId="33" xfId="1" applyFont="1" applyFill="1" applyBorder="1" applyAlignment="1">
      <alignment horizontal="left"/>
    </xf>
    <xf numFmtId="0" fontId="13" fillId="0" borderId="34" xfId="1" applyFont="1" applyFill="1" applyBorder="1" applyAlignment="1">
      <alignment horizontal="left"/>
    </xf>
    <xf numFmtId="0" fontId="13" fillId="0" borderId="35" xfId="1" applyFont="1" applyFill="1" applyBorder="1" applyAlignment="1">
      <alignment horizontal="left"/>
    </xf>
    <xf numFmtId="0" fontId="14" fillId="0" borderId="36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37" xfId="1" applyFont="1" applyFill="1" applyBorder="1" applyAlignment="1" applyProtection="1">
      <alignment horizontal="center" vertical="center"/>
      <protection locked="0"/>
    </xf>
    <xf numFmtId="0" fontId="14" fillId="0" borderId="38" xfId="1" applyFont="1" applyFill="1" applyBorder="1" applyAlignment="1" applyProtection="1">
      <alignment horizontal="center" vertical="center"/>
      <protection locked="0"/>
    </xf>
    <xf numFmtId="0" fontId="14" fillId="0" borderId="32" xfId="1" applyFont="1" applyFill="1" applyBorder="1" applyAlignment="1" applyProtection="1">
      <alignment horizontal="center" vertical="center"/>
      <protection locked="0"/>
    </xf>
    <xf numFmtId="0" fontId="14" fillId="0" borderId="39" xfId="1" applyFont="1" applyFill="1" applyBorder="1" applyAlignment="1" applyProtection="1">
      <alignment horizontal="center" vertical="center"/>
      <protection locked="0"/>
    </xf>
    <xf numFmtId="0" fontId="8" fillId="0" borderId="32" xfId="1" applyFont="1" applyFill="1" applyBorder="1" applyAlignment="1">
      <alignment horizontal="center"/>
    </xf>
    <xf numFmtId="0" fontId="13" fillId="0" borderId="33" xfId="1" applyFont="1" applyFill="1" applyBorder="1" applyAlignment="1">
      <alignment horizontal="left" vertical="top"/>
    </xf>
    <xf numFmtId="0" fontId="13" fillId="0" borderId="34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center" vertical="center" wrapText="1"/>
    </xf>
    <xf numFmtId="0" fontId="7" fillId="0" borderId="37" xfId="1" applyFont="1" applyFill="1" applyBorder="1" applyAlignment="1">
      <alignment horizontal="center" vertical="center" wrapText="1"/>
    </xf>
    <xf numFmtId="0" fontId="7" fillId="0" borderId="34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7" fillId="0" borderId="39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/>
    </xf>
    <xf numFmtId="0" fontId="7" fillId="0" borderId="42" xfId="1" applyFont="1" applyFill="1" applyBorder="1" applyAlignment="1">
      <alignment horizontal="center"/>
    </xf>
    <xf numFmtId="0" fontId="7" fillId="0" borderId="29" xfId="1" applyFont="1" applyFill="1" applyBorder="1" applyAlignment="1">
      <alignment horizontal="center"/>
    </xf>
    <xf numFmtId="0" fontId="7" fillId="0" borderId="29" xfId="1" applyFont="1" applyFill="1" applyBorder="1" applyAlignment="1">
      <alignment horizontal="center" vertical="center" wrapText="1"/>
    </xf>
    <xf numFmtId="0" fontId="15" fillId="0" borderId="0" xfId="1" applyNumberFormat="1" applyFont="1" applyFill="1" applyBorder="1" applyAlignment="1" applyProtection="1">
      <alignment horizontal="center"/>
      <protection locked="0"/>
    </xf>
    <xf numFmtId="0" fontId="15" fillId="0" borderId="37" xfId="1" applyNumberFormat="1" applyFont="1" applyFill="1" applyBorder="1" applyAlignment="1" applyProtection="1">
      <alignment horizontal="center"/>
      <protection locked="0"/>
    </xf>
    <xf numFmtId="0" fontId="15" fillId="0" borderId="42" xfId="1" applyNumberFormat="1" applyFont="1" applyFill="1" applyBorder="1" applyAlignment="1" applyProtection="1">
      <alignment horizontal="center"/>
      <protection locked="0"/>
    </xf>
    <xf numFmtId="0" fontId="15" fillId="0" borderId="29" xfId="1" applyNumberFormat="1" applyFont="1" applyFill="1" applyBorder="1" applyAlignment="1" applyProtection="1">
      <alignment horizontal="center"/>
      <protection locked="0"/>
    </xf>
    <xf numFmtId="165" fontId="16" fillId="0" borderId="30" xfId="1" applyNumberFormat="1" applyFont="1" applyFill="1" applyBorder="1" applyAlignment="1" applyProtection="1">
      <alignment horizontal="center"/>
      <protection locked="0"/>
    </xf>
    <xf numFmtId="165" fontId="16" fillId="0" borderId="42" xfId="1" applyNumberFormat="1" applyFont="1" applyFill="1" applyBorder="1" applyAlignment="1" applyProtection="1">
      <alignment horizontal="center"/>
      <protection locked="0"/>
    </xf>
    <xf numFmtId="165" fontId="16" fillId="0" borderId="29" xfId="1" applyNumberFormat="1" applyFont="1" applyFill="1" applyBorder="1" applyAlignment="1" applyProtection="1">
      <alignment horizontal="center"/>
      <protection locked="0"/>
    </xf>
    <xf numFmtId="0" fontId="17" fillId="0" borderId="0" xfId="1" applyFont="1" applyAlignment="1">
      <alignment horizontal="center" textRotation="45"/>
    </xf>
    <xf numFmtId="49" fontId="12" fillId="0" borderId="30" xfId="1" applyNumberFormat="1" applyFont="1" applyFill="1" applyBorder="1" applyAlignment="1">
      <alignment horizontal="center" vertical="center"/>
    </xf>
    <xf numFmtId="49" fontId="12" fillId="0" borderId="42" xfId="1" applyNumberFormat="1" applyFont="1" applyFill="1" applyBorder="1" applyAlignment="1">
      <alignment horizontal="center" vertical="center"/>
    </xf>
    <xf numFmtId="49" fontId="12" fillId="0" borderId="29" xfId="1" applyNumberFormat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/>
    </xf>
    <xf numFmtId="165" fontId="16" fillId="0" borderId="9" xfId="1" applyNumberFormat="1" applyFont="1" applyFill="1" applyBorder="1" applyAlignment="1">
      <alignment horizontal="center" vertical="center"/>
    </xf>
    <xf numFmtId="165" fontId="16" fillId="0" borderId="30" xfId="1" applyNumberFormat="1" applyFont="1" applyFill="1" applyBorder="1" applyAlignment="1">
      <alignment horizontal="center" vertical="center"/>
    </xf>
    <xf numFmtId="165" fontId="16" fillId="0" borderId="42" xfId="1" applyNumberFormat="1" applyFont="1" applyFill="1" applyBorder="1" applyAlignment="1">
      <alignment horizontal="center" vertical="center"/>
    </xf>
    <xf numFmtId="165" fontId="16" fillId="0" borderId="29" xfId="1" applyNumberFormat="1" applyFont="1" applyFill="1" applyBorder="1" applyAlignment="1">
      <alignment horizontal="center" vertical="center"/>
    </xf>
    <xf numFmtId="167" fontId="16" fillId="0" borderId="9" xfId="1" applyNumberFormat="1" applyFont="1" applyFill="1" applyBorder="1" applyAlignment="1" applyProtection="1">
      <alignment horizontal="center" vertical="center"/>
      <protection locked="0"/>
    </xf>
    <xf numFmtId="168" fontId="16" fillId="0" borderId="9" xfId="1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Alignment="1">
      <alignment horizontal="left" vertical="center"/>
    </xf>
    <xf numFmtId="0" fontId="14" fillId="0" borderId="38" xfId="1" applyFont="1" applyFill="1" applyBorder="1" applyAlignment="1">
      <alignment horizontal="center"/>
    </xf>
    <xf numFmtId="0" fontId="14" fillId="0" borderId="32" xfId="1" applyFont="1" applyFill="1" applyBorder="1" applyAlignment="1">
      <alignment horizontal="center"/>
    </xf>
    <xf numFmtId="0" fontId="14" fillId="0" borderId="39" xfId="1" applyFont="1" applyFill="1" applyBorder="1" applyAlignment="1">
      <alignment horizontal="center"/>
    </xf>
    <xf numFmtId="168" fontId="16" fillId="0" borderId="43" xfId="1" applyNumberFormat="1" applyFont="1" applyFill="1" applyBorder="1" applyAlignment="1" applyProtection="1">
      <alignment horizontal="center" vertical="center"/>
      <protection locked="0"/>
    </xf>
    <xf numFmtId="168" fontId="16" fillId="0" borderId="10" xfId="1" applyNumberFormat="1" applyFont="1" applyFill="1" applyBorder="1" applyAlignment="1" applyProtection="1">
      <alignment horizontal="center" vertical="center"/>
      <protection locked="0"/>
    </xf>
    <xf numFmtId="0" fontId="7" fillId="0" borderId="36" xfId="1" applyFont="1" applyFill="1" applyBorder="1" applyAlignment="1">
      <alignment horizontal="center" vertical="center" wrapText="1"/>
    </xf>
    <xf numFmtId="0" fontId="18" fillId="0" borderId="34" xfId="1" applyFont="1" applyFill="1" applyBorder="1" applyAlignment="1">
      <alignment horizontal="right"/>
    </xf>
    <xf numFmtId="0" fontId="18" fillId="0" borderId="32" xfId="1" applyFont="1" applyFill="1" applyBorder="1" applyAlignment="1">
      <alignment horizontal="right"/>
    </xf>
    <xf numFmtId="0" fontId="24" fillId="7" borderId="23" xfId="0" applyFont="1" applyFill="1" applyBorder="1" applyAlignment="1">
      <alignment horizontal="center" vertical="center"/>
    </xf>
    <xf numFmtId="0" fontId="24" fillId="7" borderId="24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2" borderId="4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6" fontId="23" fillId="0" borderId="5" xfId="0" applyNumberFormat="1" applyFont="1" applyBorder="1"/>
    <xf numFmtId="166" fontId="23" fillId="0" borderId="21" xfId="0" applyNumberFormat="1" applyFont="1" applyBorder="1"/>
    <xf numFmtId="166" fontId="23" fillId="0" borderId="22" xfId="0" applyNumberFormat="1" applyFont="1" applyBorder="1"/>
    <xf numFmtId="166" fontId="23" fillId="6" borderId="18" xfId="0" applyNumberFormat="1" applyFont="1" applyFill="1" applyBorder="1"/>
    <xf numFmtId="0" fontId="0" fillId="0" borderId="23" xfId="0" applyBorder="1"/>
    <xf numFmtId="0" fontId="0" fillId="0" borderId="24" xfId="0" applyBorder="1"/>
    <xf numFmtId="0" fontId="0" fillId="0" borderId="52" xfId="0" applyBorder="1"/>
    <xf numFmtId="0" fontId="0" fillId="3" borderId="1" xfId="0" applyFill="1" applyBorder="1"/>
    <xf numFmtId="0" fontId="0" fillId="3" borderId="24" xfId="0" applyFill="1" applyBorder="1"/>
    <xf numFmtId="0" fontId="0" fillId="3" borderId="52" xfId="0" applyFill="1" applyBorder="1"/>
    <xf numFmtId="0" fontId="0" fillId="0" borderId="23" xfId="0" applyBorder="1" applyAlignment="1">
      <alignment horizontal="center"/>
    </xf>
    <xf numFmtId="0" fontId="0" fillId="0" borderId="52" xfId="0" applyBorder="1" applyAlignment="1">
      <alignment horizontal="center"/>
    </xf>
    <xf numFmtId="165" fontId="23" fillId="0" borderId="57" xfId="0" applyNumberFormat="1" applyFont="1" applyBorder="1" applyAlignment="1">
      <alignment horizontal="center"/>
    </xf>
    <xf numFmtId="165" fontId="23" fillId="0" borderId="58" xfId="0" applyNumberFormat="1" applyFont="1" applyBorder="1" applyAlignment="1">
      <alignment horizontal="center"/>
    </xf>
    <xf numFmtId="165" fontId="23" fillId="0" borderId="40" xfId="0" applyNumberFormat="1" applyFont="1" applyBorder="1" applyAlignment="1">
      <alignment horizontal="center"/>
    </xf>
    <xf numFmtId="165" fontId="0" fillId="0" borderId="59" xfId="0" applyNumberFormat="1" applyBorder="1"/>
    <xf numFmtId="165" fontId="0" fillId="0" borderId="60" xfId="0" applyNumberFormat="1" applyBorder="1"/>
    <xf numFmtId="165" fontId="0" fillId="0" borderId="41" xfId="0" applyNumberFormat="1" applyBorder="1"/>
    <xf numFmtId="165" fontId="0" fillId="8" borderId="56" xfId="0" applyNumberFormat="1" applyFill="1" applyBorder="1"/>
    <xf numFmtId="165" fontId="0" fillId="8" borderId="11" xfId="0" applyNumberFormat="1" applyFill="1" applyBorder="1"/>
    <xf numFmtId="165" fontId="23" fillId="0" borderId="18" xfId="0" applyNumberFormat="1" applyFont="1" applyBorder="1" applyAlignment="1">
      <alignment horizontal="center"/>
    </xf>
    <xf numFmtId="165" fontId="23" fillId="0" borderId="19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161925</xdr:colOff>
      <xdr:row>50</xdr:row>
      <xdr:rowOff>57150</xdr:rowOff>
    </xdr:from>
    <xdr:to>
      <xdr:col>19</xdr:col>
      <xdr:colOff>238125</xdr:colOff>
      <xdr:row>51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5095875" y="8420100"/>
          <a:ext cx="76200" cy="238125"/>
        </a:xfrm>
        <a:prstGeom prst="rightBrace">
          <a:avLst>
            <a:gd name="adj1" fmla="val 260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19</xdr:col>
      <xdr:colOff>161925</xdr:colOff>
      <xdr:row>53</xdr:row>
      <xdr:rowOff>57150</xdr:rowOff>
    </xdr:from>
    <xdr:to>
      <xdr:col>19</xdr:col>
      <xdr:colOff>238125</xdr:colOff>
      <xdr:row>54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5095875" y="8839200"/>
          <a:ext cx="76200" cy="238125"/>
        </a:xfrm>
        <a:prstGeom prst="rightBrace">
          <a:avLst>
            <a:gd name="adj1" fmla="val 260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13</xdr:col>
      <xdr:colOff>66675</xdr:colOff>
      <xdr:row>38</xdr:row>
      <xdr:rowOff>85725</xdr:rowOff>
    </xdr:from>
    <xdr:to>
      <xdr:col>13</xdr:col>
      <xdr:colOff>142875</xdr:colOff>
      <xdr:row>46</xdr:row>
      <xdr:rowOff>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3505200" y="6677025"/>
          <a:ext cx="76200" cy="1114425"/>
        </a:xfrm>
        <a:prstGeom prst="leftBrace">
          <a:avLst>
            <a:gd name="adj1" fmla="val 121875"/>
            <a:gd name="adj2" fmla="val 50000"/>
          </a:avLst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AK252"/>
  <sheetViews>
    <sheetView showGridLines="0" zoomScaleNormal="100" workbookViewId="0">
      <selection activeCell="Q22" sqref="Q22"/>
    </sheetView>
  </sheetViews>
  <sheetFormatPr baseColWidth="10" defaultColWidth="8.7109375" defaultRowHeight="15" x14ac:dyDescent="0.25"/>
  <cols>
    <col min="1" max="1" width="2.85546875" customWidth="1"/>
    <col min="2" max="2" width="15.42578125" customWidth="1"/>
    <col min="3" max="3" width="20.85546875" customWidth="1"/>
    <col min="4" max="5" width="11.42578125" customWidth="1"/>
    <col min="6" max="6" width="14.28515625" customWidth="1"/>
    <col min="7" max="7" width="12.7109375" customWidth="1"/>
    <col min="8" max="8" width="17.28515625" customWidth="1"/>
    <col min="9" max="9" width="18" customWidth="1"/>
    <col min="10" max="10" width="14.85546875" customWidth="1"/>
    <col min="12" max="12" width="32.28515625" customWidth="1"/>
    <col min="14" max="14" width="12.5703125" customWidth="1"/>
    <col min="20" max="20" width="14.7109375" customWidth="1"/>
    <col min="21" max="21" width="9.5703125" bestFit="1" customWidth="1"/>
  </cols>
  <sheetData>
    <row r="2" spans="2:33" ht="15.75" thickBot="1" x14ac:dyDescent="0.3"/>
    <row r="3" spans="2:33" ht="15.75" thickBot="1" x14ac:dyDescent="0.3">
      <c r="B3" s="7" t="s">
        <v>0</v>
      </c>
      <c r="C3" s="23" t="s">
        <v>21</v>
      </c>
      <c r="D3" s="9" t="s">
        <v>14</v>
      </c>
      <c r="E3" s="7" t="s">
        <v>22</v>
      </c>
      <c r="F3" s="8" t="s">
        <v>15</v>
      </c>
      <c r="G3" s="7" t="s">
        <v>16</v>
      </c>
      <c r="H3" s="7" t="s">
        <v>17</v>
      </c>
      <c r="I3" s="8" t="s">
        <v>18</v>
      </c>
      <c r="J3" s="8" t="s">
        <v>27</v>
      </c>
      <c r="K3" s="8" t="s">
        <v>19</v>
      </c>
      <c r="L3" s="7" t="s">
        <v>20</v>
      </c>
      <c r="AA3" s="111"/>
      <c r="AB3" s="111"/>
      <c r="AC3" s="111"/>
      <c r="AD3" s="111"/>
      <c r="AE3" s="111"/>
      <c r="AF3" s="111"/>
    </row>
    <row r="4" spans="2:33" ht="19.5" customHeight="1" x14ac:dyDescent="0.25">
      <c r="B4" s="13"/>
      <c r="C4" s="14"/>
      <c r="D4" s="15"/>
      <c r="E4" s="14"/>
      <c r="F4" s="14"/>
      <c r="G4" s="14"/>
      <c r="H4" s="109"/>
      <c r="I4" s="109"/>
      <c r="J4" s="109">
        <f>SUM(H4:I4)</f>
        <v>0</v>
      </c>
      <c r="K4" s="14"/>
      <c r="L4" s="14"/>
      <c r="AA4" s="111"/>
      <c r="AB4" s="111"/>
      <c r="AC4" s="111"/>
      <c r="AD4" s="111"/>
      <c r="AE4" s="111"/>
      <c r="AF4" s="111"/>
    </row>
    <row r="5" spans="2:33" ht="15.75" thickBot="1" x14ac:dyDescent="0.3">
      <c r="J5" s="10"/>
      <c r="AA5" s="111"/>
      <c r="AB5" s="111"/>
      <c r="AC5" s="111"/>
      <c r="AD5" s="111"/>
      <c r="AE5" s="111"/>
      <c r="AF5" s="111"/>
      <c r="AG5" s="1"/>
    </row>
    <row r="6" spans="2:33" ht="15.75" thickBot="1" x14ac:dyDescent="0.3">
      <c r="F6" s="144" t="s">
        <v>24</v>
      </c>
      <c r="G6" s="145"/>
      <c r="H6" s="22" t="s">
        <v>25</v>
      </c>
      <c r="I6" s="22" t="s">
        <v>26</v>
      </c>
      <c r="J6" s="38" t="s">
        <v>23</v>
      </c>
      <c r="AA6" s="111"/>
      <c r="AB6" s="111"/>
      <c r="AC6" s="111"/>
      <c r="AD6" s="111"/>
      <c r="AE6" s="111"/>
      <c r="AF6" s="111"/>
      <c r="AG6" s="1"/>
    </row>
    <row r="7" spans="2:33" ht="15.75" thickBot="1" x14ac:dyDescent="0.3">
      <c r="C7" s="148" t="s">
        <v>69</v>
      </c>
      <c r="D7" s="149"/>
      <c r="F7" s="146"/>
      <c r="G7" s="147"/>
      <c r="H7" s="26">
        <f>IF($K$7='BILAN GENERAL'!D5,'BILAN GENERAL'!D19)+IF($K$7='BILAN GENERAL'!G5,'BILAN GENERAL'!G19)+IF($K$7='BILAN GENERAL'!J5,'BILAN GENERAL'!J19)+IF($K$7='BILAN GENERAL'!M5,'BILAN GENERAL'!M19)+IF($K$7="",'BILAN GENERAL'!P19)</f>
        <v>0.41666666666666669</v>
      </c>
      <c r="I7" s="26">
        <f>IF($K$7='BILAN GENERAL'!D5,'BILAN GENERAL'!E19)+IF($K$7='BILAN GENERAL'!G5,'BILAN GENERAL'!H19)+IF($K$7='BILAN GENERAL'!J5,'BILAN GENERAL'!K19)+IF($K$7='BILAN GENERAL'!M5,'BILAN GENERAL'!N19)+IF($K$7="",'BILAN GENERAL'!Q19)</f>
        <v>0</v>
      </c>
      <c r="J7" s="26">
        <f>IF($K$7='BILAN GENERAL'!D5,'BILAN GENERAL'!F19)+IF($K$7='BILAN GENERAL'!G5,'BILAN GENERAL'!I19)+IF($K$7='BILAN GENERAL'!J5,'BILAN GENERAL'!L19)+IF($K$7='BILAN GENERAL'!M5,'BILAN GENERAL'!O19)+IF($K$7="",'BILAN GENERAL'!R19)</f>
        <v>0.41666666666666669</v>
      </c>
      <c r="K7" s="14"/>
      <c r="Z7" s="225"/>
      <c r="AA7" s="221">
        <f>AA13</f>
        <v>29.625</v>
      </c>
      <c r="AB7" s="110"/>
      <c r="AC7" s="111"/>
      <c r="AD7" s="111"/>
      <c r="AE7" s="111"/>
      <c r="AF7" s="111"/>
      <c r="AG7" s="1"/>
    </row>
    <row r="8" spans="2:33" ht="15.75" thickBot="1" x14ac:dyDescent="0.3">
      <c r="C8" s="150">
        <f>IF(K7=AA12,AA13,VLOOKUP(K7,Z7:AB13,2,0))</f>
        <v>29.625</v>
      </c>
      <c r="D8" s="151"/>
      <c r="F8" s="24"/>
      <c r="G8" s="24"/>
      <c r="H8" s="28"/>
      <c r="I8" s="28"/>
      <c r="J8" s="28"/>
      <c r="K8" s="29"/>
      <c r="Z8" s="226">
        <v>10</v>
      </c>
      <c r="AA8" s="222">
        <f>AA13/4</f>
        <v>7.40625</v>
      </c>
      <c r="AB8" s="223">
        <f>('BILAN GENERAL'!D19*4+'BILAN GENERAL'!E19*4)</f>
        <v>0</v>
      </c>
      <c r="AC8" s="111"/>
      <c r="AD8" s="111"/>
      <c r="AE8" s="111"/>
      <c r="AF8" s="111"/>
      <c r="AG8" s="1"/>
    </row>
    <row r="9" spans="2:33" ht="15.75" thickBot="1" x14ac:dyDescent="0.3">
      <c r="F9" s="152" t="s">
        <v>66</v>
      </c>
      <c r="G9" s="153"/>
      <c r="H9" s="35">
        <f>'BILAN GENERAL'!P7</f>
        <v>0.41666666666666669</v>
      </c>
      <c r="I9" s="30">
        <f>'BILAN GENERAL'!Q7</f>
        <v>0</v>
      </c>
      <c r="J9" s="108">
        <f>'BILAN GENERAL'!R7</f>
        <v>0.41666666666666669</v>
      </c>
      <c r="K9" s="29"/>
      <c r="L9" s="27"/>
      <c r="M9" s="27"/>
      <c r="Z9" s="226">
        <v>22</v>
      </c>
      <c r="AA9" s="222">
        <f>AA13/2</f>
        <v>14.8125</v>
      </c>
      <c r="AB9" s="223">
        <f>'BILAN GENERAL'!G19*2+'BILAN GENERAL'!H19*4</f>
        <v>0.83333333333333337</v>
      </c>
      <c r="AC9" s="111"/>
      <c r="AD9" s="111"/>
      <c r="AE9" s="111"/>
      <c r="AF9" s="111"/>
      <c r="AG9" s="1"/>
    </row>
    <row r="10" spans="2:33" ht="15.75" thickBot="1" x14ac:dyDescent="0.3">
      <c r="F10" s="24"/>
      <c r="M10" s="25"/>
      <c r="Z10" s="226">
        <v>35</v>
      </c>
      <c r="AA10" s="222">
        <f>AA13/0.5</f>
        <v>59.25</v>
      </c>
      <c r="AB10" s="223">
        <f>'BILAN GENERAL'!J19*0.5+'BILAN GENERAL'!K19*1</f>
        <v>0</v>
      </c>
      <c r="AC10" s="111"/>
      <c r="AD10" s="111"/>
      <c r="AE10" s="111"/>
      <c r="AF10" s="111"/>
      <c r="AG10" s="1"/>
    </row>
    <row r="11" spans="2:33" ht="15.75" thickBot="1" x14ac:dyDescent="0.3">
      <c r="B11" s="141" t="s">
        <v>1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3"/>
      <c r="Z11" s="226">
        <v>62</v>
      </c>
      <c r="AA11" s="222">
        <f>AA13/8</f>
        <v>3.703125</v>
      </c>
      <c r="AB11" s="223">
        <f>'BILAN GENERAL'!M19*8+'BILAN GENERAL'!N19*10</f>
        <v>0</v>
      </c>
      <c r="AC11" s="111"/>
      <c r="AD11" s="111"/>
      <c r="AE11" s="111"/>
      <c r="AF11" s="111"/>
      <c r="AG11" s="1"/>
    </row>
    <row r="12" spans="2:33" x14ac:dyDescent="0.25">
      <c r="B12" s="13">
        <v>42736</v>
      </c>
      <c r="C12" s="14" t="s">
        <v>58</v>
      </c>
      <c r="D12" s="15" t="s">
        <v>155</v>
      </c>
      <c r="E12" s="14" t="s">
        <v>65</v>
      </c>
      <c r="F12" s="14" t="s">
        <v>132</v>
      </c>
      <c r="G12" s="14" t="s">
        <v>62</v>
      </c>
      <c r="H12" s="109">
        <v>0.41666666666666669</v>
      </c>
      <c r="I12" s="109">
        <v>0</v>
      </c>
      <c r="J12" s="109">
        <f>SUM(H12:I12)</f>
        <v>0.41666666666666669</v>
      </c>
      <c r="K12" s="14">
        <v>22</v>
      </c>
      <c r="L12" s="14" t="s">
        <v>156</v>
      </c>
      <c r="Z12" s="226"/>
      <c r="AA12" s="222"/>
      <c r="AB12" s="223"/>
      <c r="AC12" s="111"/>
      <c r="AD12" s="111"/>
      <c r="AE12" s="111"/>
      <c r="AF12" s="111"/>
      <c r="AG12" s="1"/>
    </row>
    <row r="13" spans="2:33" ht="15.75" thickBot="1" x14ac:dyDescent="0.3">
      <c r="B13" s="4"/>
      <c r="C13" s="5"/>
      <c r="D13" s="2"/>
      <c r="E13" s="2"/>
      <c r="F13" s="2"/>
      <c r="G13" s="2"/>
      <c r="H13" s="2"/>
      <c r="I13" s="2"/>
      <c r="J13" s="2"/>
      <c r="K13" s="2"/>
      <c r="L13" s="2"/>
      <c r="Z13" s="227"/>
      <c r="AA13" s="224">
        <f>(731/24-AB13)</f>
        <v>29.625</v>
      </c>
      <c r="AB13" s="112">
        <f>SUM(AB8:AB12)</f>
        <v>0.83333333333333337</v>
      </c>
      <c r="AC13" s="111"/>
      <c r="AD13" s="111"/>
      <c r="AE13" s="111"/>
      <c r="AF13" s="111"/>
      <c r="AG13" s="1"/>
    </row>
    <row r="14" spans="2:33" x14ac:dyDescent="0.25">
      <c r="B14" s="107" t="s">
        <v>3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AC14" s="111"/>
      <c r="AD14" s="111"/>
      <c r="AE14" s="111"/>
      <c r="AF14" s="111"/>
      <c r="AG14" s="1"/>
    </row>
    <row r="15" spans="2:33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AC15" s="111"/>
      <c r="AD15" s="111"/>
      <c r="AE15" s="111"/>
      <c r="AF15" s="111"/>
      <c r="AG15" s="1"/>
    </row>
    <row r="16" spans="2:33" ht="15.75" thickBot="1" x14ac:dyDescent="0.3">
      <c r="B16" s="1"/>
      <c r="C16" s="1"/>
      <c r="D16" s="1"/>
      <c r="E16" s="1"/>
      <c r="F16" s="1"/>
      <c r="G16" s="1"/>
      <c r="H16" s="22" t="s">
        <v>70</v>
      </c>
      <c r="I16" s="34" t="s">
        <v>26</v>
      </c>
      <c r="J16" s="22" t="s">
        <v>23</v>
      </c>
      <c r="K16" s="1"/>
      <c r="L16" s="1"/>
      <c r="AC16" s="111"/>
      <c r="AD16" s="111"/>
      <c r="AE16" s="111"/>
      <c r="AF16" s="111"/>
      <c r="AG16" s="1"/>
    </row>
    <row r="17" spans="2:12" ht="15.75" thickBot="1" x14ac:dyDescent="0.3">
      <c r="B17" s="1"/>
      <c r="C17" s="1"/>
      <c r="D17" s="1"/>
      <c r="E17" s="1"/>
      <c r="F17" s="1"/>
      <c r="G17" s="1"/>
      <c r="H17" s="32">
        <f>IF(K17='BILAN GENERAL'!D5,'BILAN GENERAL'!D7)+IF(K17='BILAN GENERAL'!G5,'BILAN GENERAL'!G7)+IF(K17='BILAN GENERAL'!J5,'BILAN GENERAL'!J7)+IF(K17='BILAN GENERAL'!M5,'BILAN GENERAL'!M7)+IF(K17="",'BILAN GENERAL'!P7)</f>
        <v>0.41666666666666669</v>
      </c>
      <c r="I17" s="32">
        <f>IF(K17='BILAN GENERAL'!D5,'BILAN GENERAL'!E7)+IF(K17='BILAN GENERAL'!G5,'BILAN GENERAL'!H7)+IF(K17='BILAN GENERAL'!J5,'BILAN GENERAL'!K7)+IF(K17='BILAN GENERAL'!M5,'BILAN GENERAL'!N7)+IF(K17="",'BILAN GENERAL'!Q7)</f>
        <v>0</v>
      </c>
      <c r="J17" s="32">
        <f>IF(K17='BILAN GENERAL'!D5,'BILAN GENERAL'!F7)+IF(K17='BILAN GENERAL'!G5,'BILAN GENERAL'!I7)+IF(K17='BILAN GENERAL'!J5,'BILAN GENERAL'!L7)+IF(K17='BILAN GENERAL'!M5,'BILAN GENERAL'!P7)+IF(K17="",'BILAN GENERAL'!R7)</f>
        <v>0.41666666666666669</v>
      </c>
      <c r="K17" s="14"/>
      <c r="L17" s="1"/>
    </row>
    <row r="18" spans="2:12" ht="15.75" thickBot="1" x14ac:dyDescent="0.3"/>
    <row r="19" spans="2:12" ht="15.75" thickBot="1" x14ac:dyDescent="0.3">
      <c r="B19" s="141" t="s">
        <v>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3"/>
    </row>
    <row r="20" spans="2:12" x14ac:dyDescent="0.25">
      <c r="B20" s="13"/>
      <c r="C20" s="14"/>
      <c r="D20" s="15"/>
      <c r="E20" s="14"/>
      <c r="F20" s="14"/>
      <c r="G20" s="14"/>
      <c r="H20" s="16"/>
      <c r="I20" s="16"/>
      <c r="J20" s="16"/>
      <c r="K20" s="14"/>
      <c r="L20" s="14"/>
    </row>
    <row r="21" spans="2:12" x14ac:dyDescent="0.25">
      <c r="B21" s="13"/>
      <c r="C21" s="14"/>
      <c r="D21" s="15"/>
      <c r="E21" s="14"/>
      <c r="F21" s="14"/>
      <c r="G21" s="14"/>
      <c r="H21" s="16"/>
      <c r="I21" s="16"/>
      <c r="J21" s="16"/>
      <c r="K21" s="14"/>
      <c r="L21" s="14"/>
    </row>
    <row r="22" spans="2:12" x14ac:dyDescent="0.25">
      <c r="B22" s="107" t="s">
        <v>3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2:12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5.75" thickBot="1" x14ac:dyDescent="0.3">
      <c r="B24" s="1"/>
      <c r="C24" s="1"/>
      <c r="D24" s="1"/>
      <c r="E24" s="1"/>
      <c r="F24" s="1"/>
      <c r="G24" s="1"/>
      <c r="H24" s="22" t="s">
        <v>70</v>
      </c>
      <c r="I24" s="34" t="s">
        <v>26</v>
      </c>
      <c r="J24" s="22" t="s">
        <v>23</v>
      </c>
      <c r="K24" s="1"/>
      <c r="L24" s="1"/>
    </row>
    <row r="25" spans="2:12" ht="15.75" thickBot="1" x14ac:dyDescent="0.3">
      <c r="B25" s="1"/>
      <c r="C25" s="1"/>
      <c r="D25" s="1"/>
      <c r="E25" s="1"/>
      <c r="F25" s="1"/>
      <c r="G25" s="1"/>
      <c r="H25" s="26">
        <f>IF(K25='BILAN GENERAL'!D5,'BILAN GENERAL'!D8)+IF(K25='BILAN GENERAL'!G5,'BILAN GENERAL'!G8)+IF(K25='BILAN GENERAL'!J5,'BILAN GENERAL'!J8)+IF(K25='BILAN GENERAL'!M5,'BILAN GENERAL'!M8)+IF(K25="",'BILAN GENERAL'!P8)</f>
        <v>0</v>
      </c>
      <c r="I25" s="26">
        <f>IF(K25='BILAN GENERAL'!D5,'BILAN GENERAL'!E8)+IF(K25='BILAN GENERAL'!G5,'BILAN GENERAL'!H8)+IF(K25='BILAN GENERAL'!J5,'BILAN GENERAL'!K8)+IF(K25='BILAN GENERAL'!M5,'BILAN GENERAL'!N8)+IF(K25="",'BILAN GENERAL'!Q8)</f>
        <v>0</v>
      </c>
      <c r="J25" s="32">
        <f>IF(K25='BILAN GENERAL'!D5,'BILAN GENERAL'!F8)+IF(K25='BILAN GENERAL'!G5,'BILAN GENERAL'!I8)+IF(K25='BILAN GENERAL'!J5,'BILAN GENERAL'!L8)+IF(K25='BILAN GENERAL'!M5,'BILAN GENERAL'!O8)+IF(K25="",'BILAN GENERAL'!R8)</f>
        <v>0</v>
      </c>
      <c r="K25" s="14"/>
      <c r="L25" s="1"/>
    </row>
    <row r="26" spans="2:12" ht="15.75" thickBot="1" x14ac:dyDescent="0.3"/>
    <row r="27" spans="2:12" ht="15.75" thickBot="1" x14ac:dyDescent="0.3">
      <c r="B27" s="141" t="s">
        <v>2</v>
      </c>
      <c r="C27" s="142"/>
      <c r="D27" s="142"/>
      <c r="E27" s="142"/>
      <c r="F27" s="142"/>
      <c r="G27" s="142"/>
      <c r="H27" s="142"/>
      <c r="I27" s="142"/>
      <c r="J27" s="142"/>
      <c r="K27" s="142"/>
      <c r="L27" s="143"/>
    </row>
    <row r="28" spans="2:12" x14ac:dyDescent="0.25">
      <c r="B28" s="13"/>
      <c r="C28" s="14"/>
      <c r="D28" s="15"/>
      <c r="E28" s="14"/>
      <c r="F28" s="14"/>
      <c r="G28" s="14"/>
      <c r="H28" s="16"/>
      <c r="I28" s="16"/>
      <c r="J28" s="16"/>
      <c r="K28" s="14"/>
      <c r="L28" s="14"/>
    </row>
    <row r="29" spans="2:12" x14ac:dyDescent="0.25">
      <c r="B29" s="13"/>
      <c r="C29" s="14"/>
      <c r="D29" s="15"/>
      <c r="E29" s="14"/>
      <c r="F29" s="14"/>
      <c r="G29" s="14"/>
      <c r="H29" s="16"/>
      <c r="I29" s="16"/>
      <c r="J29" s="16"/>
      <c r="K29" s="14"/>
      <c r="L29" s="14"/>
    </row>
    <row r="30" spans="2:12" x14ac:dyDescent="0.25">
      <c r="B30" s="107" t="s">
        <v>3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</row>
    <row r="31" spans="2:12" ht="15.75" thickBo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ht="15.75" thickBot="1" x14ac:dyDescent="0.3">
      <c r="B32" s="1"/>
      <c r="C32" s="1"/>
      <c r="D32" s="1"/>
      <c r="E32" s="1"/>
      <c r="F32" s="1"/>
      <c r="G32" s="1"/>
      <c r="H32" s="22" t="s">
        <v>70</v>
      </c>
      <c r="I32" s="34" t="s">
        <v>26</v>
      </c>
      <c r="J32" s="22" t="s">
        <v>23</v>
      </c>
      <c r="K32" s="1"/>
      <c r="L32" s="1"/>
    </row>
    <row r="33" spans="2:12" ht="15.75" thickBot="1" x14ac:dyDescent="0.3">
      <c r="B33" s="1"/>
      <c r="C33" s="1"/>
      <c r="D33" s="1"/>
      <c r="E33" s="1"/>
      <c r="F33" s="1"/>
      <c r="G33" s="1"/>
      <c r="H33" s="32">
        <f>IF(K33='BILAN GENERAL'!D5,'BILAN GENERAL'!D9)+IF(K33='BILAN GENERAL'!G5,'BILAN GENERAL'!G9)+IF(K33='BILAN GENERAL'!J5,'BILAN GENERAL'!J9)+IF(K33='BILAN GENERAL'!M5,'BILAN GENERAL'!M9)+IF(K33="",'BILAN GENERAL'!P9)</f>
        <v>0</v>
      </c>
      <c r="I33" s="32">
        <f>IF(K33='BILAN GENERAL'!D5,'BILAN GENERAL'!E9)+IF(K33='BILAN GENERAL'!G5,'BILAN GENERAL'!H9)+IF(K33='BILAN GENERAL'!J5,'BILAN GENERAL'!K9)+IF(K33='BILAN GENERAL'!M5,'BILAN GENERAL'!Q9)+IF(K33="",'BILAN GENERAL'!Q9)</f>
        <v>0</v>
      </c>
      <c r="J33" s="32">
        <f>IF(K33='BILAN GENERAL'!D5,'BILAN GENERAL'!F9)+IF(K33='BILAN GENERAL'!G5,'BILAN GENERAL'!I9)+IF(K33='BILAN GENERAL'!J5,'BILAN GENERAL'!L9)+IF(K33='BILAN GENERAL'!M5,'BILAN GENERAL'!O9)+IF(K33="",'BILAN GENERAL'!R9)</f>
        <v>0</v>
      </c>
      <c r="K33" s="14"/>
      <c r="L33" s="1"/>
    </row>
    <row r="34" spans="2:12" ht="15.75" thickBot="1" x14ac:dyDescent="0.3"/>
    <row r="35" spans="2:12" ht="15.75" thickBot="1" x14ac:dyDescent="0.3">
      <c r="B35" s="141" t="s">
        <v>5</v>
      </c>
      <c r="C35" s="142"/>
      <c r="D35" s="142"/>
      <c r="E35" s="142"/>
      <c r="F35" s="142"/>
      <c r="G35" s="142"/>
      <c r="H35" s="142"/>
      <c r="I35" s="142"/>
      <c r="J35" s="142"/>
      <c r="K35" s="142"/>
      <c r="L35" s="143"/>
    </row>
    <row r="36" spans="2:12" x14ac:dyDescent="0.25">
      <c r="B36" s="18"/>
      <c r="C36" s="19"/>
      <c r="D36" s="20"/>
      <c r="E36" s="19"/>
      <c r="F36" s="19"/>
      <c r="G36" s="19"/>
      <c r="H36" s="21"/>
      <c r="I36" s="21"/>
      <c r="J36" s="21"/>
      <c r="K36" s="19"/>
      <c r="L36" s="19"/>
    </row>
    <row r="37" spans="2:12" x14ac:dyDescent="0.25">
      <c r="B37" s="18"/>
      <c r="C37" s="19"/>
      <c r="D37" s="20"/>
      <c r="E37" s="19"/>
      <c r="F37" s="19"/>
      <c r="G37" s="19"/>
      <c r="H37" s="21"/>
      <c r="I37" s="21"/>
      <c r="J37" s="21"/>
      <c r="K37" s="19"/>
      <c r="L37" s="19"/>
    </row>
    <row r="38" spans="2:12" x14ac:dyDescent="0.25">
      <c r="B38" s="107" t="s">
        <v>3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</row>
    <row r="39" spans="2:12" ht="15.75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ht="15.75" thickBot="1" x14ac:dyDescent="0.3">
      <c r="B40" s="1"/>
      <c r="C40" s="1"/>
      <c r="D40" s="1"/>
      <c r="E40" s="1"/>
      <c r="F40" s="1"/>
      <c r="G40" s="1"/>
      <c r="H40" s="22" t="s">
        <v>70</v>
      </c>
      <c r="I40" s="34" t="s">
        <v>26</v>
      </c>
      <c r="J40" s="22" t="s">
        <v>23</v>
      </c>
      <c r="K40" s="1"/>
      <c r="L40" s="1"/>
    </row>
    <row r="41" spans="2:12" ht="15.75" thickBot="1" x14ac:dyDescent="0.3">
      <c r="B41" s="1"/>
      <c r="C41" s="1"/>
      <c r="D41" s="1"/>
      <c r="E41" s="1"/>
      <c r="F41" s="1"/>
      <c r="G41" s="1"/>
      <c r="H41" s="32">
        <f>IF(K41='BILAN GENERAL'!D5,'BILAN GENERAL'!D10)+IF(K41='BILAN GENERAL'!G5,'BILAN GENERAL'!G10)+IF(K41='BILAN GENERAL'!J5,'BILAN GENERAL'!J10)+IF(K41='BILAN GENERAL'!M5,'BILAN GENERAL'!M10)+IF(K41="",'BILAN GENERAL'!P10)</f>
        <v>0</v>
      </c>
      <c r="I41" s="32">
        <f>IF(K41='BILAN GENERAL'!D5,'BILAN GENERAL'!E10)+IF(K41='BILAN GENERAL'!G5,'BILAN GENERAL'!H10)+IF(K41='BILAN GENERAL'!J5,'BILAN GENERAL'!K10)+IF(K41='BILAN GENERAL'!M5,'BILAN GENERAL'!N10)+IF(K41="",'BILAN GENERAL'!Q10)</f>
        <v>0</v>
      </c>
      <c r="J41" s="33">
        <f>IF(K41='BILAN GENERAL'!D5,'BILAN GENERAL'!F10)+IF(K41='BILAN GENERAL'!G5,'BILAN GENERAL'!I10)+IF(K41='BILAN GENERAL'!J5,'BILAN GENERAL'!L10)+IF(K41='BILAN GENERAL'!M5,'BILAN GENERAL'!O10)+IF(K41="",'BILAN GENERAL'!R10)</f>
        <v>0</v>
      </c>
      <c r="K41" s="14"/>
      <c r="L41" s="1"/>
    </row>
    <row r="42" spans="2:12" ht="15.75" thickBot="1" x14ac:dyDescent="0.3"/>
    <row r="43" spans="2:12" ht="15.75" thickBot="1" x14ac:dyDescent="0.3">
      <c r="B43" s="141" t="s">
        <v>6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3"/>
    </row>
    <row r="44" spans="2:12" x14ac:dyDescent="0.25">
      <c r="B44" s="18"/>
      <c r="C44" s="19"/>
      <c r="D44" s="19"/>
      <c r="E44" s="19"/>
      <c r="F44" s="19"/>
      <c r="G44" s="19"/>
      <c r="H44" s="21"/>
      <c r="I44" s="21"/>
      <c r="J44" s="21"/>
      <c r="K44" s="19"/>
      <c r="L44" s="19"/>
    </row>
    <row r="45" spans="2:12" x14ac:dyDescent="0.25">
      <c r="B45" s="18"/>
      <c r="C45" s="19"/>
      <c r="D45" s="19"/>
      <c r="E45" s="19"/>
      <c r="F45" s="19"/>
      <c r="G45" s="19"/>
      <c r="H45" s="21"/>
      <c r="I45" s="21"/>
      <c r="J45" s="21"/>
      <c r="K45" s="19"/>
      <c r="L45" s="19"/>
    </row>
    <row r="46" spans="2:12" x14ac:dyDescent="0.25">
      <c r="B46" s="107" t="s">
        <v>3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</row>
    <row r="47" spans="2:12" ht="15.75" thickBo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ht="15.75" thickBot="1" x14ac:dyDescent="0.3">
      <c r="B48" s="1"/>
      <c r="C48" s="1"/>
      <c r="D48" s="1"/>
      <c r="E48" s="1"/>
      <c r="F48" s="1"/>
      <c r="G48" s="1"/>
      <c r="H48" s="22" t="s">
        <v>70</v>
      </c>
      <c r="I48" s="34" t="s">
        <v>26</v>
      </c>
      <c r="J48" s="22" t="s">
        <v>23</v>
      </c>
      <c r="K48" s="1"/>
      <c r="L48" s="1"/>
    </row>
    <row r="49" spans="2:12" ht="15.75" customHeight="1" thickBot="1" x14ac:dyDescent="0.3">
      <c r="B49" s="1"/>
      <c r="C49" s="1"/>
      <c r="D49" s="1"/>
      <c r="E49" s="1"/>
      <c r="F49" s="1"/>
      <c r="G49" s="1"/>
      <c r="H49" s="32">
        <f>IF(K49='BILAN GENERAL'!D5,'BILAN GENERAL'!D11)+IF(K49='BILAN GENERAL'!G5,'BILAN GENERAL'!G11)+IF(K49='BILAN GENERAL'!J5,'BILAN GENERAL'!J11)+IF(K49='BILAN GENERAL'!M5,'BILAN GENERAL'!M11)+IF(K49="",'BILAN GENERAL'!P11)</f>
        <v>0</v>
      </c>
      <c r="I49" s="32">
        <f>IF(K49='BILAN GENERAL'!D5,'BILAN GENERAL'!E11)+IF(K49='BILAN GENERAL'!G5,'BILAN GENERAL'!H11)+IF(K49='BILAN GENERAL'!J5,'BILAN GENERAL'!K11)+IF(K49='BILAN GENERAL'!M5,'BILAN GENERAL'!N11)+IF(K49="",'BILAN GENERAL'!Q11)</f>
        <v>0</v>
      </c>
      <c r="J49" s="33">
        <f>IF(K49='BILAN GENERAL'!D5,'BILAN GENERAL'!F11)+IF(K49='BILAN GENERAL'!G5,'BILAN GENERAL'!I11)+IF(K49='BILAN GENERAL'!J5,'BILAN GENERAL'!L11)+IF(K49='BILAN GENERAL'!M5,'BILAN GENERAL'!O11)+IF(K49="",'BILAN GENERAL'!R11)</f>
        <v>0</v>
      </c>
      <c r="K49" s="14"/>
      <c r="L49" s="1"/>
    </row>
    <row r="50" spans="2:12" ht="15.75" customHeight="1" thickBot="1" x14ac:dyDescent="0.3"/>
    <row r="51" spans="2:12" ht="15.75" customHeight="1" thickBot="1" x14ac:dyDescent="0.3">
      <c r="B51" s="141" t="s">
        <v>7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3"/>
    </row>
    <row r="52" spans="2:12" ht="15.75" customHeight="1" x14ac:dyDescent="0.25">
      <c r="B52" s="18"/>
      <c r="C52" s="19"/>
      <c r="D52" s="20"/>
      <c r="E52" s="19"/>
      <c r="F52" s="19"/>
      <c r="G52" s="19"/>
      <c r="H52" s="21"/>
      <c r="I52" s="21"/>
      <c r="J52" s="21"/>
      <c r="K52" s="19"/>
      <c r="L52" s="19"/>
    </row>
    <row r="53" spans="2:12" ht="15.75" customHeight="1" x14ac:dyDescent="0.25">
      <c r="B53" s="18"/>
      <c r="C53" s="19"/>
      <c r="D53" s="20"/>
      <c r="E53" s="19"/>
      <c r="F53" s="19"/>
      <c r="G53" s="19"/>
      <c r="H53" s="21"/>
      <c r="I53" s="21"/>
      <c r="J53" s="21"/>
      <c r="K53" s="19"/>
      <c r="L53" s="19"/>
    </row>
    <row r="54" spans="2:12" x14ac:dyDescent="0.25">
      <c r="B54" s="107" t="s">
        <v>3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</row>
    <row r="55" spans="2:12" ht="15.75" thickBo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ht="15.75" thickBot="1" x14ac:dyDescent="0.3">
      <c r="B56" s="1"/>
      <c r="C56" s="1"/>
      <c r="D56" s="1"/>
      <c r="E56" s="1"/>
      <c r="F56" s="1"/>
      <c r="G56" s="1"/>
      <c r="H56" s="22" t="s">
        <v>70</v>
      </c>
      <c r="I56" s="34" t="s">
        <v>26</v>
      </c>
      <c r="J56" s="22" t="s">
        <v>23</v>
      </c>
      <c r="K56" s="1"/>
      <c r="L56" s="1"/>
    </row>
    <row r="57" spans="2:12" ht="15.75" thickBot="1" x14ac:dyDescent="0.3">
      <c r="B57" s="1"/>
      <c r="C57" s="1"/>
      <c r="D57" s="1"/>
      <c r="E57" s="1"/>
      <c r="F57" s="1"/>
      <c r="G57" s="1"/>
      <c r="H57" s="32">
        <f>IF(K57='BILAN GENERAL'!D5,'BILAN GENERAL'!D12)+IF(K57='BILAN GENERAL'!G5,'BILAN GENERAL'!G12)+IF(K57='BILAN GENERAL'!J5,'BILAN GENERAL'!J12)+IF(K57='BILAN GENERAL'!M5,'BILAN GENERAL'!M12)+IF(K57="",'BILAN GENERAL'!P12)</f>
        <v>0</v>
      </c>
      <c r="I57" s="32">
        <f>IF(K57='BILAN GENERAL'!D5,'BILAN GENERAL'!E12)+IF(K57='BILAN GENERAL'!G5,'BILAN GENERAL'!H12)+IF(K57='BILAN GENERAL'!J5,'BILAN GENERAL'!K12)+IF(K57='BILAN GENERAL'!M5,'BILAN GENERAL'!N12)+IF(K57="",'BILAN GENERAL'!Q12)</f>
        <v>0</v>
      </c>
      <c r="J57" s="33">
        <f>IF(K57='BILAN GENERAL'!D5,'BILAN GENERAL'!F12)+IF(K57='BILAN GENERAL'!G5,'BILAN GENERAL'!I12)+IF(K57='BILAN GENERAL'!J5,'BILAN GENERAL'!L12)+IF(K57='BILAN GENERAL'!M5,'BILAN GENERAL'!O12)+IF(K57="",'BILAN GENERAL'!R12)</f>
        <v>0</v>
      </c>
      <c r="K57" s="14"/>
      <c r="L57" s="1"/>
    </row>
    <row r="58" spans="2:12" ht="15.75" thickBot="1" x14ac:dyDescent="0.3"/>
    <row r="59" spans="2:12" ht="15.75" thickBot="1" x14ac:dyDescent="0.3">
      <c r="B59" s="141" t="s">
        <v>8</v>
      </c>
      <c r="C59" s="142"/>
      <c r="D59" s="142"/>
      <c r="E59" s="142"/>
      <c r="F59" s="142"/>
      <c r="G59" s="142"/>
      <c r="H59" s="142"/>
      <c r="I59" s="142"/>
      <c r="J59" s="142"/>
      <c r="K59" s="142"/>
      <c r="L59" s="143"/>
    </row>
    <row r="60" spans="2:12" x14ac:dyDescent="0.25">
      <c r="B60" s="18"/>
      <c r="C60" s="19"/>
      <c r="D60" s="20"/>
      <c r="E60" s="19"/>
      <c r="F60" s="19"/>
      <c r="G60" s="19"/>
      <c r="H60" s="21"/>
      <c r="I60" s="21"/>
      <c r="J60" s="21"/>
      <c r="K60" s="19"/>
      <c r="L60" s="19"/>
    </row>
    <row r="61" spans="2:12" x14ac:dyDescent="0.25">
      <c r="B61" s="18"/>
      <c r="C61" s="19"/>
      <c r="D61" s="20"/>
      <c r="E61" s="19"/>
      <c r="F61" s="19"/>
      <c r="G61" s="19"/>
      <c r="H61" s="21"/>
      <c r="I61" s="21"/>
      <c r="J61" s="21"/>
      <c r="K61" s="19"/>
      <c r="L61" s="19"/>
    </row>
    <row r="62" spans="2:12" x14ac:dyDescent="0.25">
      <c r="B62" s="107" t="s">
        <v>3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</row>
    <row r="63" spans="2:12" ht="15.75" thickBo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ht="15.75" thickBot="1" x14ac:dyDescent="0.3">
      <c r="B64" s="1"/>
      <c r="C64" s="1"/>
      <c r="D64" s="1"/>
      <c r="E64" s="1"/>
      <c r="F64" s="1"/>
      <c r="G64" s="1"/>
      <c r="H64" s="22" t="s">
        <v>70</v>
      </c>
      <c r="I64" s="34" t="s">
        <v>26</v>
      </c>
      <c r="J64" s="22" t="s">
        <v>23</v>
      </c>
      <c r="K64" s="1"/>
      <c r="L64" s="1"/>
    </row>
    <row r="65" spans="2:12" ht="15.75" thickBot="1" x14ac:dyDescent="0.3">
      <c r="B65" s="1"/>
      <c r="C65" s="1"/>
      <c r="D65" s="1"/>
      <c r="E65" s="1"/>
      <c r="F65" s="1"/>
      <c r="G65" s="1"/>
      <c r="H65" s="32">
        <f>IF(K65='BILAN GENERAL'!D5,'BILAN GENERAL'!D13)+IF(K65='BILAN GENERAL'!G5,'BILAN GENERAL'!G13)+IF(K65='BILAN GENERAL'!J5,'BILAN GENERAL'!J13)+IF(K65='BILAN GENERAL'!M5,'BILAN GENERAL'!M13)+IF(K65="",'BILAN GENERAL'!P13)</f>
        <v>0</v>
      </c>
      <c r="I65" s="32">
        <f>IF(K65='BILAN GENERAL'!D5,'BILAN GENERAL'!E13)+IF(K65='BILAN GENERAL'!G5,'BILAN GENERAL'!H13)+IF(K65='BILAN GENERAL'!J5,'BILAN GENERAL'!K13)+IF(K65='BILAN GENERAL'!M5,'BILAN GENERAL'!N13)+IF(K65="",'BILAN GENERAL'!Q13)</f>
        <v>0</v>
      </c>
      <c r="J65" s="33">
        <f>IF(K65='BILAN GENERAL'!D5,'BILAN GENERAL'!F13)+IF(K65='BILAN GENERAL'!G5,'BILAN GENERAL'!I13)+IF(K65='BILAN GENERAL'!J5,'BILAN GENERAL'!L13)+IF(K65='BILAN GENERAL'!M5,'BILAN GENERAL'!O13)+IF(K65="",'BILAN GENERAL'!R13)</f>
        <v>0</v>
      </c>
      <c r="K65" s="14"/>
      <c r="L65" s="1"/>
    </row>
    <row r="66" spans="2:12" ht="15.75" thickBot="1" x14ac:dyDescent="0.3"/>
    <row r="67" spans="2:12" ht="15.75" thickBot="1" x14ac:dyDescent="0.3">
      <c r="B67" s="141" t="s">
        <v>9</v>
      </c>
      <c r="C67" s="142"/>
      <c r="D67" s="142"/>
      <c r="E67" s="142"/>
      <c r="F67" s="142"/>
      <c r="G67" s="142"/>
      <c r="H67" s="142"/>
      <c r="I67" s="142"/>
      <c r="J67" s="142"/>
      <c r="K67" s="142"/>
      <c r="L67" s="143"/>
    </row>
    <row r="68" spans="2:1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2:12" x14ac:dyDescent="0.25">
      <c r="B69" s="107" t="s">
        <v>3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</row>
    <row r="70" spans="2:12" ht="15.75" thickBo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 ht="15.75" thickBot="1" x14ac:dyDescent="0.3">
      <c r="B71" s="1"/>
      <c r="C71" s="1"/>
      <c r="D71" s="1"/>
      <c r="E71" s="1"/>
      <c r="F71" s="1"/>
      <c r="G71" s="1"/>
      <c r="H71" s="22" t="s">
        <v>70</v>
      </c>
      <c r="I71" s="34" t="s">
        <v>26</v>
      </c>
      <c r="J71" s="22" t="s">
        <v>23</v>
      </c>
      <c r="K71" s="1"/>
      <c r="L71" s="1"/>
    </row>
    <row r="72" spans="2:12" ht="15.75" thickBot="1" x14ac:dyDescent="0.3">
      <c r="B72" s="1"/>
      <c r="C72" s="1"/>
      <c r="D72" s="1"/>
      <c r="E72" s="1"/>
      <c r="F72" s="1"/>
      <c r="G72" s="1"/>
      <c r="H72" s="32">
        <f>IF(K72='BILAN GENERAL'!D5,'BILAN GENERAL'!D14)+IF(K72='BILAN GENERAL'!G5,'BILAN GENERAL'!G14)+IF(K72='BILAN GENERAL'!J5,'BILAN GENERAL'!J14)+IF(K72='BILAN GENERAL'!M5,'BILAN GENERAL'!M14)+IF(K72="",'BILAN GENERAL'!P14)</f>
        <v>0</v>
      </c>
      <c r="I72" s="32">
        <f>IF(K72='BILAN GENERAL'!D5,'BILAN GENERAL'!E14)+IF(K72='BILAN GENERAL'!G5,'BILAN GENERAL'!H14)+IF(K72='BILAN GENERAL'!J5,'BILAN GENERAL'!K14)+IF(K72='BILAN GENERAL'!M5,'BILAN GENERAL'!N14)+IF(K72="",'BILAN GENERAL'!Q14)</f>
        <v>0</v>
      </c>
      <c r="J72" s="33">
        <f>IF(K72='BILAN GENERAL'!D5,'BILAN GENERAL'!F14)+IF(K72='BILAN GENERAL'!G5,'BILAN GENERAL'!I14)+IF(K72='BILAN GENERAL'!J5,'BILAN GENERAL'!L14)+IF(K72='BILAN GENERAL'!M5,'BILAN GENERAL'!O14)+IF(K72="",'BILAN GENERAL'!R14)</f>
        <v>0</v>
      </c>
      <c r="K72" s="14"/>
      <c r="L72" s="1"/>
    </row>
    <row r="73" spans="2:12" ht="15.75" thickBot="1" x14ac:dyDescent="0.3"/>
    <row r="74" spans="2:12" ht="15.75" thickBot="1" x14ac:dyDescent="0.3">
      <c r="B74" s="141" t="s">
        <v>10</v>
      </c>
      <c r="C74" s="142"/>
      <c r="D74" s="142"/>
      <c r="E74" s="142"/>
      <c r="F74" s="142"/>
      <c r="G74" s="142"/>
      <c r="H74" s="142"/>
      <c r="I74" s="142"/>
      <c r="J74" s="142"/>
      <c r="K74" s="142"/>
      <c r="L74" s="143"/>
    </row>
    <row r="75" spans="2:1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2:12" x14ac:dyDescent="0.25">
      <c r="B76" s="107" t="s">
        <v>3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</row>
    <row r="77" spans="2:12" ht="15.75" thickBo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2:12" ht="15.75" thickBot="1" x14ac:dyDescent="0.3">
      <c r="B78" s="1"/>
      <c r="C78" s="1"/>
      <c r="D78" s="1"/>
      <c r="E78" s="1"/>
      <c r="F78" s="1"/>
      <c r="G78" s="1"/>
      <c r="H78" s="22" t="s">
        <v>70</v>
      </c>
      <c r="I78" s="34" t="s">
        <v>26</v>
      </c>
      <c r="J78" s="22" t="s">
        <v>23</v>
      </c>
      <c r="K78" s="1"/>
      <c r="L78" s="1"/>
    </row>
    <row r="79" spans="2:12" ht="15.75" thickBot="1" x14ac:dyDescent="0.3">
      <c r="B79" s="1"/>
      <c r="C79" s="1"/>
      <c r="D79" s="1"/>
      <c r="E79" s="1"/>
      <c r="F79" s="1"/>
      <c r="G79" s="1"/>
      <c r="H79" s="32">
        <f>IF(K79='BILAN GENERAL'!D5,'BILAN GENERAL'!D15)+IF(K79='BILAN GENERAL'!G5,'BILAN GENERAL'!G15)+IF(K79='BILAN GENERAL'!J5,'BILAN GENERAL'!J15)+IF(K79='BILAN GENERAL'!M5,'BILAN GENERAL'!M15)+IF(K79="",'BILAN GENERAL'!P15)</f>
        <v>0</v>
      </c>
      <c r="I79" s="32">
        <f>IF(K79='BILAN GENERAL'!D5,'BILAN GENERAL'!E15)+IF(K79='BILAN GENERAL'!G5,'BILAN GENERAL'!H15)+IF(K79='BILAN GENERAL'!J5,'BILAN GENERAL'!K15)+IF(K79='BILAN GENERAL'!M5,'BILAN GENERAL'!N15)+IF(K79="",'BILAN GENERAL'!Q15)</f>
        <v>0</v>
      </c>
      <c r="J79" s="33">
        <f>IF(K79='BILAN GENERAL'!D5,'BILAN GENERAL'!F15)+IF(K79='BILAN GENERAL'!G5,'BILAN GENERAL'!I15)+IF(K79='BILAN GENERAL'!J5,'BILAN GENERAL'!L15)+IF(K79='BILAN GENERAL'!M5,'BILAN GENERAL'!O15)+IF(K79="",'BILAN GENERAL'!R15)</f>
        <v>0</v>
      </c>
      <c r="K79" s="14"/>
      <c r="L79" s="1"/>
    </row>
    <row r="80" spans="2:12" ht="15.75" thickBot="1" x14ac:dyDescent="0.3"/>
    <row r="81" spans="2:12" ht="15.75" thickBot="1" x14ac:dyDescent="0.3">
      <c r="B81" s="141" t="s">
        <v>11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3"/>
    </row>
    <row r="82" spans="2:1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2:12" x14ac:dyDescent="0.25">
      <c r="B83" s="107" t="s">
        <v>3</v>
      </c>
      <c r="C83" s="107"/>
      <c r="D83" s="107"/>
      <c r="E83" s="107"/>
      <c r="F83" s="107"/>
      <c r="G83" s="107"/>
      <c r="H83" s="107"/>
      <c r="I83" s="107"/>
      <c r="J83" s="107"/>
      <c r="K83" s="107"/>
      <c r="L83" s="107"/>
    </row>
    <row r="84" spans="2:12" ht="15.75" thickBo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2:12" ht="15.75" thickBot="1" x14ac:dyDescent="0.3">
      <c r="B85" s="1"/>
      <c r="C85" s="1"/>
      <c r="D85" s="1"/>
      <c r="E85" s="1"/>
      <c r="F85" s="1"/>
      <c r="G85" s="1"/>
      <c r="H85" s="22" t="s">
        <v>70</v>
      </c>
      <c r="I85" s="34" t="s">
        <v>26</v>
      </c>
      <c r="J85" s="22" t="s">
        <v>23</v>
      </c>
      <c r="K85" s="1"/>
      <c r="L85" s="1"/>
    </row>
    <row r="86" spans="2:12" ht="15.75" thickBot="1" x14ac:dyDescent="0.3">
      <c r="B86" s="1"/>
      <c r="C86" s="1"/>
      <c r="D86" s="1"/>
      <c r="E86" s="1"/>
      <c r="F86" s="1"/>
      <c r="G86" s="1"/>
      <c r="H86" s="32">
        <f>IF(K86='BILAN GENERAL'!D5,'BILAN GENERAL'!D16)+IF(K86='BILAN GENERAL'!G5,'BILAN GENERAL'!G16)+IF(K86='BILAN GENERAL'!J5,'BILAN GENERAL'!J16)+IF(K86='BILAN GENERAL'!M5,'BILAN GENERAL'!M16)+IF(K86="",'BILAN GENERAL'!P16)</f>
        <v>0</v>
      </c>
      <c r="I86" s="32">
        <f>IF(K86='BILAN GENERAL'!D5,'BILAN GENERAL'!E16)+IF(K86='BILAN GENERAL'!G5,'BILAN GENERAL'!H16)+IF(K86='BILAN GENERAL'!J5,'BILAN GENERAL'!K16)+IF(K86='BILAN GENERAL'!M5,'BILAN GENERAL'!N16)+IF(K86="",'BILAN GENERAL'!Q16)</f>
        <v>0</v>
      </c>
      <c r="J86" s="33">
        <f>IF(K86='BILAN GENERAL'!D5,'BILAN GENERAL'!F16)+IF(K86='BILAN GENERAL'!G5,'BILAN GENERAL'!I16)+IF(K86='BILAN GENERAL'!J5,'BILAN GENERAL'!L16)+IF(K86='BILAN GENERAL'!M5,'BILAN GENERAL'!O16)+IF(K86="",'BILAN GENERAL'!R16)</f>
        <v>0</v>
      </c>
      <c r="K86" s="6"/>
      <c r="L86" s="1"/>
    </row>
    <row r="87" spans="2:12" ht="15.75" thickBot="1" x14ac:dyDescent="0.3"/>
    <row r="88" spans="2:12" ht="15.75" thickBot="1" x14ac:dyDescent="0.3">
      <c r="B88" s="141" t="s">
        <v>12</v>
      </c>
      <c r="C88" s="142"/>
      <c r="D88" s="142"/>
      <c r="E88" s="142"/>
      <c r="F88" s="142"/>
      <c r="G88" s="142"/>
      <c r="H88" s="142"/>
      <c r="I88" s="142"/>
      <c r="J88" s="142"/>
      <c r="K88" s="142"/>
      <c r="L88" s="143"/>
    </row>
    <row r="89" spans="2:12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2:12" x14ac:dyDescent="0.25">
      <c r="B90" s="107" t="s">
        <v>3</v>
      </c>
      <c r="C90" s="107"/>
      <c r="D90" s="107"/>
      <c r="E90" s="107"/>
      <c r="F90" s="107"/>
      <c r="G90" s="107"/>
      <c r="H90" s="107"/>
      <c r="I90" s="107"/>
      <c r="J90" s="107"/>
      <c r="K90" s="107"/>
      <c r="L90" s="107"/>
    </row>
    <row r="91" spans="2:12" ht="15.75" thickBo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2:12" ht="15.75" thickBot="1" x14ac:dyDescent="0.3">
      <c r="B92" s="1"/>
      <c r="C92" s="1"/>
      <c r="D92" s="1"/>
      <c r="E92" s="1"/>
      <c r="F92" s="1"/>
      <c r="G92" s="1"/>
      <c r="H92" s="22" t="s">
        <v>70</v>
      </c>
      <c r="I92" s="34" t="s">
        <v>26</v>
      </c>
      <c r="J92" s="22" t="s">
        <v>23</v>
      </c>
      <c r="K92" s="1"/>
      <c r="L92" s="1"/>
    </row>
    <row r="93" spans="2:12" ht="15.75" thickBot="1" x14ac:dyDescent="0.3">
      <c r="B93" s="1"/>
      <c r="C93" s="1"/>
      <c r="D93" s="1"/>
      <c r="E93" s="1"/>
      <c r="F93" s="1"/>
      <c r="G93" s="1"/>
      <c r="H93" s="32">
        <f>IF(K93='BILAN GENERAL'!D5,'BILAN GENERAL'!D17)+IF(K93='BILAN GENERAL'!G5,'BILAN GENERAL'!G17)+IF(K93='BILAN GENERAL'!J5,'BILAN GENERAL'!J17)+IF(K93='BILAN GENERAL'!M5,'BILAN GENERAL'!M17)+IF(K93="",'BILAN GENERAL'!P17)</f>
        <v>0</v>
      </c>
      <c r="I93" s="32">
        <f>IF(K93='BILAN GENERAL'!D5,'BILAN GENERAL'!E17)+IF(K93='BILAN GENERAL'!G5,'BILAN GENERAL'!H17)+IF(K93='BILAN GENERAL'!J5,'BILAN GENERAL'!K17)+IF(K93='BILAN GENERAL'!M5,'BILAN GENERAL'!N17)+IF(K93="",'BILAN GENERAL'!Q17)</f>
        <v>0</v>
      </c>
      <c r="J93" s="33">
        <f>IF(K93='BILAN GENERAL'!D5,'BILAN GENERAL'!F17)+IF(K93='BILAN GENERAL'!G5,'BILAN GENERAL'!I17)+IF(K93='BILAN GENERAL'!J5,'BILAN GENERAL'!L17)+IF(K93='BILAN GENERAL'!M5,'BILAN GENERAL'!O17)+IF(K93="",'BILAN GENERAL'!R17)</f>
        <v>0</v>
      </c>
      <c r="K93" s="14"/>
      <c r="L93" s="1"/>
    </row>
    <row r="94" spans="2:12" ht="15.75" thickBot="1" x14ac:dyDescent="0.3"/>
    <row r="95" spans="2:12" ht="15.75" thickBot="1" x14ac:dyDescent="0.3">
      <c r="B95" s="141" t="s">
        <v>13</v>
      </c>
      <c r="C95" s="142"/>
      <c r="D95" s="142"/>
      <c r="E95" s="142"/>
      <c r="F95" s="142"/>
      <c r="G95" s="142"/>
      <c r="H95" s="142"/>
      <c r="I95" s="142"/>
      <c r="J95" s="142"/>
      <c r="K95" s="142"/>
      <c r="L95" s="143"/>
    </row>
    <row r="96" spans="2:12" x14ac:dyDescent="0.25">
      <c r="B96" s="11"/>
      <c r="C96" s="12"/>
      <c r="D96" s="3"/>
      <c r="E96" s="3"/>
      <c r="F96" s="3"/>
      <c r="G96" s="3"/>
      <c r="H96" s="3"/>
      <c r="I96" s="3"/>
      <c r="J96" s="3"/>
      <c r="K96" s="3"/>
      <c r="L96" s="3"/>
    </row>
    <row r="97" spans="2:12" x14ac:dyDescent="0.25">
      <c r="B97" s="107" t="s">
        <v>3</v>
      </c>
      <c r="C97" s="107"/>
      <c r="D97" s="107"/>
      <c r="E97" s="107"/>
      <c r="F97" s="107"/>
      <c r="G97" s="107"/>
      <c r="H97" s="107"/>
      <c r="I97" s="107"/>
      <c r="J97" s="107"/>
      <c r="K97" s="107"/>
      <c r="L97" s="107"/>
    </row>
    <row r="98" spans="2:12" ht="15.75" thickBot="1" x14ac:dyDescent="0.3"/>
    <row r="99" spans="2:12" ht="15.75" thickBot="1" x14ac:dyDescent="0.3">
      <c r="H99" s="22" t="s">
        <v>70</v>
      </c>
      <c r="I99" s="34" t="s">
        <v>26</v>
      </c>
      <c r="J99" s="22" t="s">
        <v>23</v>
      </c>
    </row>
    <row r="100" spans="2:12" ht="15.75" thickBot="1" x14ac:dyDescent="0.3">
      <c r="H100" s="32">
        <f>IF(K100='BILAN GENERAL'!D5,'BILAN GENERAL'!D18)+IF(K100='BILAN GENERAL'!G5,'BILAN GENERAL'!G18)+IF(K100='BILAN GENERAL'!J5,'BILAN GENERAL'!J18)+IF(K100='BILAN GENERAL'!M5,'BILAN GENERAL'!M18)+IF(K100="",'BILAN GENERAL'!P18)</f>
        <v>0</v>
      </c>
      <c r="I100" s="32">
        <f>IF(K100='BILAN GENERAL'!D5,'BILAN GENERAL'!E18)+IF(K100='BILAN GENERAL'!G5,'BILAN GENERAL'!H18)+IF(K100='BILAN GENERAL'!J5,'BILAN GENERAL'!K18)+IF(K100='BILAN GENERAL'!M5,'BILAN GENERAL'!N18)+IF(K100="",'BILAN GENERAL'!Q18)</f>
        <v>0</v>
      </c>
      <c r="J100" s="33">
        <f>IF(K100='BILAN GENERAL'!D5,'BILAN GENERAL'!F18)+IF(K100='BILAN GENERAL'!G5,'BILAN GENERAL'!I18)+IF(K100='BILAN GENERAL'!J5,'BILAN GENERAL'!L18)+IF(K100='BILAN GENERAL'!M5,'BILAN GENERAL'!O18)+IF(K100="",'BILAN GENERAL'!R18)</f>
        <v>0</v>
      </c>
      <c r="K100" s="14"/>
    </row>
    <row r="105" spans="2:12" x14ac:dyDescent="0.25">
      <c r="L105" s="27"/>
    </row>
    <row r="112" spans="2:12" hidden="1" x14ac:dyDescent="0.25"/>
    <row r="116" ht="9" customHeight="1" x14ac:dyDescent="0.25"/>
    <row r="149" spans="13:37" ht="15.75" thickBot="1" x14ac:dyDescent="0.3"/>
    <row r="150" spans="13:37" ht="15.75" thickBot="1" x14ac:dyDescent="0.3">
      <c r="M150" s="31"/>
    </row>
    <row r="151" spans="13:37" x14ac:dyDescent="0.25"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</row>
    <row r="152" spans="13:37" x14ac:dyDescent="0.25"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</row>
    <row r="153" spans="13:37" x14ac:dyDescent="0.25"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</row>
    <row r="154" spans="13:37" x14ac:dyDescent="0.25"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</row>
    <row r="155" spans="13:37" x14ac:dyDescent="0.25"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</row>
    <row r="156" spans="13:37" x14ac:dyDescent="0.25"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</row>
    <row r="157" spans="13:37" x14ac:dyDescent="0.25"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</row>
    <row r="158" spans="13:37" x14ac:dyDescent="0.25"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</row>
    <row r="159" spans="13:37" x14ac:dyDescent="0.25"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</row>
    <row r="160" spans="13:37" x14ac:dyDescent="0.25"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</row>
    <row r="161" spans="27:37" x14ac:dyDescent="0.25"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</row>
    <row r="162" spans="27:37" x14ac:dyDescent="0.25"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</row>
    <row r="163" spans="27:37" x14ac:dyDescent="0.25"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</row>
    <row r="164" spans="27:37" x14ac:dyDescent="0.25"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</row>
    <row r="165" spans="27:37" x14ac:dyDescent="0.25"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</row>
    <row r="166" spans="27:37" x14ac:dyDescent="0.25"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/>
    </row>
    <row r="167" spans="27:37" x14ac:dyDescent="0.25"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</row>
    <row r="168" spans="27:37" x14ac:dyDescent="0.25">
      <c r="AA168" s="116"/>
      <c r="AB168" s="116"/>
      <c r="AC168" s="116"/>
      <c r="AD168" s="116"/>
      <c r="AE168" s="116"/>
      <c r="AF168" s="116"/>
      <c r="AG168" s="116"/>
      <c r="AH168" s="116"/>
      <c r="AI168" s="116"/>
      <c r="AJ168" s="116"/>
      <c r="AK168" s="116"/>
    </row>
    <row r="169" spans="27:37" x14ac:dyDescent="0.25">
      <c r="AA169" s="116"/>
      <c r="AB169" s="116"/>
      <c r="AC169" s="116"/>
      <c r="AD169" s="116"/>
      <c r="AE169" s="116"/>
      <c r="AF169" s="116"/>
      <c r="AG169" s="116"/>
      <c r="AH169" s="116"/>
      <c r="AI169" s="116"/>
      <c r="AJ169" s="116"/>
      <c r="AK169" s="116"/>
    </row>
    <row r="170" spans="27:37" x14ac:dyDescent="0.25"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</row>
    <row r="171" spans="27:37" x14ac:dyDescent="0.25"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</row>
    <row r="172" spans="27:37" x14ac:dyDescent="0.25"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</row>
    <row r="173" spans="27:37" x14ac:dyDescent="0.25"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</row>
    <row r="174" spans="27:37" x14ac:dyDescent="0.25"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</row>
    <row r="175" spans="27:37" x14ac:dyDescent="0.25"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</row>
    <row r="176" spans="27:37" x14ac:dyDescent="0.25"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</row>
    <row r="177" spans="27:37" x14ac:dyDescent="0.25">
      <c r="AA177" s="116"/>
      <c r="AB177" s="116"/>
      <c r="AC177" s="116"/>
      <c r="AD177" s="116"/>
      <c r="AE177" s="116"/>
      <c r="AF177" s="116"/>
      <c r="AG177" s="116"/>
      <c r="AH177" s="116"/>
      <c r="AI177" s="116"/>
      <c r="AJ177" s="116"/>
      <c r="AK177" s="116"/>
    </row>
    <row r="178" spans="27:37" x14ac:dyDescent="0.25"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</row>
    <row r="179" spans="27:37" x14ac:dyDescent="0.25"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/>
    </row>
    <row r="180" spans="27:37" x14ac:dyDescent="0.25"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  <c r="AK180" s="116"/>
    </row>
    <row r="181" spans="27:37" x14ac:dyDescent="0.25"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/>
    </row>
    <row r="182" spans="27:37" x14ac:dyDescent="0.25"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</row>
    <row r="183" spans="27:37" x14ac:dyDescent="0.25"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</row>
    <row r="184" spans="27:37" x14ac:dyDescent="0.25"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</row>
    <row r="185" spans="27:37" x14ac:dyDescent="0.25"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16"/>
    </row>
    <row r="186" spans="27:37" x14ac:dyDescent="0.25"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</row>
    <row r="187" spans="27:37" x14ac:dyDescent="0.25"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/>
    </row>
    <row r="188" spans="27:37" x14ac:dyDescent="0.25"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</row>
    <row r="189" spans="27:37" x14ac:dyDescent="0.25"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</row>
    <row r="190" spans="27:37" x14ac:dyDescent="0.25"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</row>
    <row r="191" spans="27:37" x14ac:dyDescent="0.25"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/>
    </row>
    <row r="192" spans="27:37" x14ac:dyDescent="0.25"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/>
      <c r="AK192" s="116"/>
    </row>
    <row r="193" spans="27:37" x14ac:dyDescent="0.25"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</row>
    <row r="194" spans="27:37" x14ac:dyDescent="0.25"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</row>
    <row r="195" spans="27:37" x14ac:dyDescent="0.25"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</row>
    <row r="196" spans="27:37" x14ac:dyDescent="0.25"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</row>
    <row r="197" spans="27:37" x14ac:dyDescent="0.25"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</row>
    <row r="198" spans="27:37" x14ac:dyDescent="0.25"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</row>
    <row r="199" spans="27:37" x14ac:dyDescent="0.25"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/>
      <c r="AK199" s="116"/>
    </row>
    <row r="200" spans="27:37" x14ac:dyDescent="0.25"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</row>
    <row r="201" spans="27:37" x14ac:dyDescent="0.25"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/>
    </row>
    <row r="202" spans="27:37" x14ac:dyDescent="0.25"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</row>
    <row r="203" spans="27:37" x14ac:dyDescent="0.25"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</row>
    <row r="204" spans="27:37" x14ac:dyDescent="0.25"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</row>
    <row r="205" spans="27:37" x14ac:dyDescent="0.25"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</row>
    <row r="206" spans="27:37" x14ac:dyDescent="0.25"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</row>
    <row r="207" spans="27:37" x14ac:dyDescent="0.25"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</row>
    <row r="208" spans="27:37" x14ac:dyDescent="0.25"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</row>
    <row r="209" spans="27:37" x14ac:dyDescent="0.25"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/>
    </row>
    <row r="210" spans="27:37" x14ac:dyDescent="0.25"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/>
      <c r="AK210" s="116"/>
    </row>
    <row r="211" spans="27:37" x14ac:dyDescent="0.25"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</row>
    <row r="212" spans="27:37" x14ac:dyDescent="0.25"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</row>
    <row r="213" spans="27:37" x14ac:dyDescent="0.25"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</row>
    <row r="214" spans="27:37" x14ac:dyDescent="0.25"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</row>
    <row r="215" spans="27:37" x14ac:dyDescent="0.25"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</row>
    <row r="216" spans="27:37" x14ac:dyDescent="0.25"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</row>
    <row r="217" spans="27:37" x14ac:dyDescent="0.25"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</row>
    <row r="218" spans="27:37" x14ac:dyDescent="0.25"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</row>
    <row r="219" spans="27:37" x14ac:dyDescent="0.25"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</row>
    <row r="220" spans="27:37" x14ac:dyDescent="0.25"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</row>
    <row r="221" spans="27:37" x14ac:dyDescent="0.25"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</row>
    <row r="222" spans="27:37" x14ac:dyDescent="0.25"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</row>
    <row r="223" spans="27:37" x14ac:dyDescent="0.25"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</row>
    <row r="224" spans="27:37" x14ac:dyDescent="0.25"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16"/>
    </row>
    <row r="225" spans="27:37" x14ac:dyDescent="0.25"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116"/>
      <c r="AK225" s="116"/>
    </row>
    <row r="226" spans="27:37" x14ac:dyDescent="0.25"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/>
    </row>
    <row r="227" spans="27:37" x14ac:dyDescent="0.25"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116"/>
      <c r="AK227" s="116"/>
    </row>
    <row r="228" spans="27:37" x14ac:dyDescent="0.25"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116"/>
      <c r="AK228" s="116"/>
    </row>
    <row r="229" spans="27:37" x14ac:dyDescent="0.25"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</row>
    <row r="230" spans="27:37" x14ac:dyDescent="0.25">
      <c r="AA230" s="116"/>
      <c r="AB230" s="116"/>
      <c r="AC230" s="116"/>
      <c r="AD230" s="116"/>
      <c r="AE230" s="116"/>
      <c r="AF230" s="116"/>
      <c r="AG230" s="116"/>
      <c r="AH230" s="116"/>
      <c r="AI230" s="116"/>
      <c r="AJ230" s="116"/>
      <c r="AK230" s="116"/>
    </row>
    <row r="231" spans="27:37" x14ac:dyDescent="0.25"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</row>
    <row r="232" spans="27:37" x14ac:dyDescent="0.25">
      <c r="AA232" s="116"/>
      <c r="AB232" s="116"/>
      <c r="AC232" s="116"/>
      <c r="AD232" s="116"/>
      <c r="AE232" s="116"/>
      <c r="AF232" s="116"/>
      <c r="AG232" s="116"/>
      <c r="AH232" s="116"/>
      <c r="AI232" s="116"/>
      <c r="AJ232" s="116"/>
      <c r="AK232" s="116"/>
    </row>
    <row r="233" spans="27:37" x14ac:dyDescent="0.25">
      <c r="AA233" s="116"/>
      <c r="AB233" s="116"/>
      <c r="AC233" s="116"/>
      <c r="AD233" s="116"/>
      <c r="AE233" s="116"/>
      <c r="AF233" s="116"/>
      <c r="AG233" s="116"/>
      <c r="AH233" s="116"/>
      <c r="AI233" s="116"/>
      <c r="AJ233" s="116"/>
      <c r="AK233" s="116"/>
    </row>
    <row r="234" spans="27:37" x14ac:dyDescent="0.25"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116"/>
      <c r="AK234" s="116"/>
    </row>
    <row r="235" spans="27:37" x14ac:dyDescent="0.25"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</row>
    <row r="236" spans="27:37" x14ac:dyDescent="0.25"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116"/>
      <c r="AK236" s="116"/>
    </row>
    <row r="237" spans="27:37" x14ac:dyDescent="0.25">
      <c r="AA237" s="116"/>
      <c r="AB237" s="116"/>
      <c r="AC237" s="116"/>
      <c r="AD237" s="116"/>
      <c r="AE237" s="116"/>
      <c r="AF237" s="116"/>
      <c r="AG237" s="116"/>
      <c r="AH237" s="116"/>
      <c r="AI237" s="116"/>
      <c r="AJ237" s="116"/>
      <c r="AK237" s="116"/>
    </row>
    <row r="238" spans="27:37" x14ac:dyDescent="0.25">
      <c r="AA238" s="116"/>
      <c r="AB238" s="116"/>
      <c r="AC238" s="116"/>
      <c r="AD238" s="116"/>
      <c r="AE238" s="116"/>
      <c r="AF238" s="116"/>
      <c r="AG238" s="116"/>
      <c r="AH238" s="116"/>
      <c r="AI238" s="116"/>
      <c r="AJ238" s="116"/>
      <c r="AK238" s="116"/>
    </row>
    <row r="239" spans="27:37" x14ac:dyDescent="0.25"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</row>
    <row r="240" spans="27:37" x14ac:dyDescent="0.25"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</row>
    <row r="241" spans="27:37" x14ac:dyDescent="0.25"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116"/>
      <c r="AK241" s="116"/>
    </row>
    <row r="242" spans="27:37" x14ac:dyDescent="0.25"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</row>
    <row r="243" spans="27:37" x14ac:dyDescent="0.25"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</row>
    <row r="244" spans="27:37" x14ac:dyDescent="0.25"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</row>
    <row r="245" spans="27:37" x14ac:dyDescent="0.25">
      <c r="AA245" s="116"/>
      <c r="AB245" s="116"/>
      <c r="AC245" s="116"/>
      <c r="AD245" s="116"/>
      <c r="AE245" s="116"/>
      <c r="AF245" s="116"/>
      <c r="AG245" s="116"/>
      <c r="AH245" s="116"/>
      <c r="AI245" s="116"/>
      <c r="AJ245" s="116"/>
      <c r="AK245" s="116"/>
    </row>
    <row r="246" spans="27:37" x14ac:dyDescent="0.25">
      <c r="AA246" s="116"/>
      <c r="AB246" s="116"/>
      <c r="AC246" s="116"/>
      <c r="AD246" s="116"/>
      <c r="AE246" s="116"/>
      <c r="AF246" s="116"/>
      <c r="AG246" s="116"/>
      <c r="AH246" s="116"/>
      <c r="AI246" s="116"/>
      <c r="AJ246" s="116"/>
      <c r="AK246" s="116"/>
    </row>
    <row r="247" spans="27:37" x14ac:dyDescent="0.25"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</row>
    <row r="248" spans="27:37" x14ac:dyDescent="0.25">
      <c r="AA248" s="116"/>
      <c r="AB248" s="116"/>
      <c r="AC248" s="116"/>
      <c r="AD248" s="116"/>
      <c r="AE248" s="116"/>
      <c r="AF248" s="116"/>
      <c r="AG248" s="116"/>
      <c r="AH248" s="116"/>
      <c r="AI248" s="116"/>
      <c r="AJ248" s="116"/>
      <c r="AK248" s="116"/>
    </row>
    <row r="249" spans="27:37" x14ac:dyDescent="0.25"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116"/>
      <c r="AK249" s="116"/>
    </row>
    <row r="250" spans="27:37" x14ac:dyDescent="0.25"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116"/>
      <c r="AK250" s="116"/>
    </row>
    <row r="251" spans="27:37" x14ac:dyDescent="0.25"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116"/>
      <c r="AK251" s="116"/>
    </row>
    <row r="252" spans="27:37" x14ac:dyDescent="0.25"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116"/>
      <c r="AK252" s="116"/>
    </row>
  </sheetData>
  <mergeCells count="16">
    <mergeCell ref="B19:L19"/>
    <mergeCell ref="F6:G7"/>
    <mergeCell ref="C7:D7"/>
    <mergeCell ref="C8:D8"/>
    <mergeCell ref="F9:G9"/>
    <mergeCell ref="B11:L11"/>
    <mergeCell ref="B74:L74"/>
    <mergeCell ref="B81:L81"/>
    <mergeCell ref="B88:L88"/>
    <mergeCell ref="B95:L95"/>
    <mergeCell ref="B27:L27"/>
    <mergeCell ref="B35:L35"/>
    <mergeCell ref="B43:L43"/>
    <mergeCell ref="B51:L51"/>
    <mergeCell ref="B59:L59"/>
    <mergeCell ref="B67:L67"/>
  </mergeCells>
  <dataValidations count="9">
    <dataValidation type="list" allowBlank="1" showInputMessage="1" showErrorMessage="1" sqref="K60:K61">
      <formula1>"22,30,35"</formula1>
    </dataValidation>
    <dataValidation type="list" allowBlank="1" showInputMessage="1" showErrorMessage="1" sqref="F4 F12">
      <formula1>"A400M,A330,A319,C160,C130,C135,CN235,E3F,"</formula1>
    </dataValidation>
    <dataValidation type="list" allowBlank="1" showInputMessage="1" showErrorMessage="1" sqref="K17 K25 K33 K41 K49 K57 K65 K79 K93 K100 K7:K9 K72">
      <formula1>coefficient</formula1>
    </dataValidation>
    <dataValidation type="list" allowBlank="1" showInputMessage="1" showErrorMessage="1" sqref="K4 K20:K21 K28:K29 K36:K37 K52:K53 K12">
      <formula1>"10,22,35,62"</formula1>
    </dataValidation>
    <dataValidation type="list" allowBlank="1" showInputMessage="1" showErrorMessage="1" sqref="G4 G20:G21 G28:G29 G36:G37 G52:G53 G60:G61 G12">
      <formula1>"BANQUETTE,CARGO,DROITE,GAUCHE"</formula1>
    </dataValidation>
    <dataValidation type="list" allowBlank="1" showInputMessage="1" showErrorMessage="1" sqref="C4 C20:C21 C28:C29 C36:C37 C52:C53 C60:C61 C12">
      <formula1>captain</formula1>
    </dataValidation>
    <dataValidation type="list" allowBlank="1" showInputMessage="1" showErrorMessage="1" sqref="E60:E61 E20:E21 E28:E29 E36:E37 E52:E53">
      <formula1>"FRBAA,FRBAB,FRBAC,FRBAD,FRBAE,FRBAF,FRBAG,FRBAF"</formula1>
    </dataValidation>
    <dataValidation type="list" allowBlank="1" showInputMessage="1" showErrorMessage="1" sqref="F20:F21 F28:F29 F36:F37 F52:F53 F60:F61">
      <formula1>"A400M,A330,A319,C160,C130"</formula1>
    </dataValidation>
    <dataValidation type="list" allowBlank="1" showInputMessage="1" showErrorMessage="1" sqref="E4 E12">
      <formula1>registration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AK252"/>
  <sheetViews>
    <sheetView showGridLines="0" zoomScaleNormal="100" workbookViewId="0">
      <selection activeCell="P24" sqref="P24"/>
    </sheetView>
  </sheetViews>
  <sheetFormatPr baseColWidth="10" defaultColWidth="8.7109375" defaultRowHeight="15" x14ac:dyDescent="0.25"/>
  <cols>
    <col min="1" max="1" width="2.85546875" customWidth="1"/>
    <col min="2" max="2" width="15.42578125" customWidth="1"/>
    <col min="3" max="3" width="20.85546875" customWidth="1"/>
    <col min="4" max="5" width="11.42578125" customWidth="1"/>
    <col min="6" max="6" width="14.28515625" customWidth="1"/>
    <col min="7" max="7" width="12.7109375" customWidth="1"/>
    <col min="8" max="8" width="17.28515625" customWidth="1"/>
    <col min="9" max="9" width="18" customWidth="1"/>
    <col min="10" max="10" width="14.85546875" customWidth="1"/>
    <col min="12" max="12" width="32.28515625" customWidth="1"/>
    <col min="14" max="14" width="12.5703125" customWidth="1"/>
    <col min="20" max="20" width="14.7109375" customWidth="1"/>
    <col min="21" max="21" width="9.5703125" bestFit="1" customWidth="1"/>
  </cols>
  <sheetData>
    <row r="2" spans="2:33" ht="15.75" thickBot="1" x14ac:dyDescent="0.3"/>
    <row r="3" spans="2:33" ht="15.75" thickBot="1" x14ac:dyDescent="0.3">
      <c r="B3" s="7" t="s">
        <v>0</v>
      </c>
      <c r="C3" s="23" t="s">
        <v>21</v>
      </c>
      <c r="D3" s="9" t="s">
        <v>14</v>
      </c>
      <c r="E3" s="7" t="s">
        <v>22</v>
      </c>
      <c r="F3" s="8" t="s">
        <v>15</v>
      </c>
      <c r="G3" s="7" t="s">
        <v>16</v>
      </c>
      <c r="H3" s="7" t="s">
        <v>17</v>
      </c>
      <c r="I3" s="8" t="s">
        <v>18</v>
      </c>
      <c r="J3" s="8" t="s">
        <v>27</v>
      </c>
      <c r="K3" s="8" t="s">
        <v>19</v>
      </c>
      <c r="L3" s="7" t="s">
        <v>20</v>
      </c>
      <c r="AA3" s="111"/>
      <c r="AB3" s="111"/>
      <c r="AC3" s="111"/>
      <c r="AD3" s="111"/>
      <c r="AE3" s="111"/>
      <c r="AF3" s="111"/>
    </row>
    <row r="4" spans="2:33" ht="19.5" customHeight="1" x14ac:dyDescent="0.25">
      <c r="B4" s="13"/>
      <c r="C4" s="14" t="s">
        <v>30</v>
      </c>
      <c r="D4" s="15"/>
      <c r="E4" s="14"/>
      <c r="F4" s="14" t="s">
        <v>132</v>
      </c>
      <c r="G4" s="14" t="s">
        <v>62</v>
      </c>
      <c r="H4" s="109"/>
      <c r="I4" s="109"/>
      <c r="J4" s="109">
        <f>SUM(H4:I4)</f>
        <v>0</v>
      </c>
      <c r="K4" s="14"/>
      <c r="L4" s="14"/>
      <c r="AA4" s="111"/>
      <c r="AB4" s="111"/>
      <c r="AC4" s="111"/>
      <c r="AD4" s="111"/>
      <c r="AE4" s="111"/>
      <c r="AF4" s="111"/>
    </row>
    <row r="5" spans="2:33" ht="15.75" thickBot="1" x14ac:dyDescent="0.3">
      <c r="J5" s="10"/>
      <c r="AA5" s="111"/>
      <c r="AB5" s="111"/>
      <c r="AC5" s="111"/>
      <c r="AD5" s="111"/>
      <c r="AE5" s="111"/>
      <c r="AF5" s="111"/>
      <c r="AG5" s="1"/>
    </row>
    <row r="6" spans="2:33" ht="15.75" thickBot="1" x14ac:dyDescent="0.3">
      <c r="F6" s="144" t="s">
        <v>24</v>
      </c>
      <c r="G6" s="145"/>
      <c r="H6" s="22" t="s">
        <v>25</v>
      </c>
      <c r="I6" s="22" t="s">
        <v>26</v>
      </c>
      <c r="J6" s="139" t="s">
        <v>23</v>
      </c>
      <c r="AA6" s="111"/>
      <c r="AB6" s="111"/>
      <c r="AC6" s="111"/>
      <c r="AD6" s="111"/>
      <c r="AE6" s="111"/>
      <c r="AF6" s="111"/>
      <c r="AG6" s="1"/>
    </row>
    <row r="7" spans="2:33" ht="15.75" thickBot="1" x14ac:dyDescent="0.3">
      <c r="C7" s="148" t="s">
        <v>69</v>
      </c>
      <c r="D7" s="149"/>
      <c r="F7" s="146"/>
      <c r="G7" s="147"/>
      <c r="H7" s="26">
        <f>IF($K$7='BILAN GENERAL'!D5,'BILAN GENERAL'!D19)+IF($K$7='BILAN GENERAL'!G5,'BILAN GENERAL'!G19)+IF($K$7='BILAN GENERAL'!J5,'BILAN GENERAL'!J19)+IF($K$7='BILAN GENERAL'!M5,'BILAN GENERAL'!M19)+IF($K$7="",'BILAN GENERAL'!P19)</f>
        <v>0.41666666666666669</v>
      </c>
      <c r="I7" s="26">
        <f>IF($K$7='BILAN GENERAL'!D5,'BILAN GENERAL'!E19)+IF($K$7='BILAN GENERAL'!G5,'BILAN GENERAL'!H19)+IF($K$7='BILAN GENERAL'!J5,'BILAN GENERAL'!K19)+IF($K$7='BILAN GENERAL'!M5,'BILAN GENERAL'!N19)+IF($K$7="",'BILAN GENERAL'!Q19)</f>
        <v>0</v>
      </c>
      <c r="J7" s="26">
        <f>IF($K$7='BILAN GENERAL'!D5,'BILAN GENERAL'!F19)+IF($K$7='BILAN GENERAL'!G5,'BILAN GENERAL'!I19)+IF($K$7='BILAN GENERAL'!J5,'BILAN GENERAL'!L19)+IF($K$7='BILAN GENERAL'!M5,'BILAN GENERAL'!O19)+IF($K$7="",'BILAN GENERAL'!R19)</f>
        <v>0.41666666666666669</v>
      </c>
      <c r="K7" s="14"/>
      <c r="Z7" s="225"/>
      <c r="AA7" s="221">
        <f>AA13</f>
        <v>30.458333333333332</v>
      </c>
      <c r="AB7" s="110"/>
      <c r="AC7" s="111"/>
      <c r="AD7" s="111"/>
      <c r="AE7" s="111"/>
      <c r="AF7" s="111"/>
      <c r="AG7" s="1"/>
    </row>
    <row r="8" spans="2:33" ht="15.75" thickBot="1" x14ac:dyDescent="0.3">
      <c r="C8" s="150">
        <f>IF(K7=AA12,AA13,VLOOKUP(K7,Z7:AB13,2,0))</f>
        <v>30.458333333333332</v>
      </c>
      <c r="D8" s="151"/>
      <c r="F8" s="24"/>
      <c r="G8" s="24"/>
      <c r="H8" s="28"/>
      <c r="I8" s="28"/>
      <c r="J8" s="28"/>
      <c r="K8" s="29"/>
      <c r="Z8" s="226">
        <v>10</v>
      </c>
      <c r="AA8" s="222">
        <f>AA13/4</f>
        <v>7.614583333333333</v>
      </c>
      <c r="AB8" s="223">
        <f>('BILAN GENERAL'!D32*4+'BILAN GENERAL'!E32*4)</f>
        <v>0</v>
      </c>
      <c r="AC8" s="111"/>
      <c r="AD8" s="111"/>
      <c r="AE8" s="111"/>
      <c r="AF8" s="111"/>
      <c r="AG8" s="1"/>
    </row>
    <row r="9" spans="2:33" ht="15.75" thickBot="1" x14ac:dyDescent="0.3">
      <c r="F9" s="152" t="s">
        <v>66</v>
      </c>
      <c r="G9" s="153"/>
      <c r="H9" s="35">
        <f>'BILAN GENERAL'!P7</f>
        <v>0.41666666666666669</v>
      </c>
      <c r="I9" s="30">
        <f>'BILAN GENERAL'!Q7</f>
        <v>0</v>
      </c>
      <c r="J9" s="140">
        <f>'BILAN GENERAL'!R7</f>
        <v>0.41666666666666669</v>
      </c>
      <c r="K9" s="29"/>
      <c r="L9" s="27"/>
      <c r="M9" s="27"/>
      <c r="Z9" s="226">
        <v>22</v>
      </c>
      <c r="AA9" s="222">
        <f>AA13/2</f>
        <v>15.229166666666666</v>
      </c>
      <c r="AB9" s="223">
        <f>'BILAN GENERAL'!G32*2+'BILAN GENERAL'!H32*4</f>
        <v>0</v>
      </c>
      <c r="AC9" s="111"/>
      <c r="AD9" s="111"/>
      <c r="AE9" s="111"/>
      <c r="AF9" s="111"/>
      <c r="AG9" s="1"/>
    </row>
    <row r="10" spans="2:33" ht="15.75" thickBot="1" x14ac:dyDescent="0.3">
      <c r="F10" s="24"/>
      <c r="M10" s="25"/>
      <c r="Z10" s="226">
        <v>35</v>
      </c>
      <c r="AA10" s="222">
        <f>AA13/0.5</f>
        <v>60.916666666666664</v>
      </c>
      <c r="AB10" s="223">
        <f>'BILAN GENERAL'!J32*0.5+'BILAN GENERAL'!K32*1</f>
        <v>0</v>
      </c>
      <c r="AC10" s="111"/>
      <c r="AD10" s="111"/>
      <c r="AE10" s="111"/>
      <c r="AF10" s="111"/>
      <c r="AG10" s="1"/>
    </row>
    <row r="11" spans="2:33" ht="15.75" thickBot="1" x14ac:dyDescent="0.3">
      <c r="B11" s="141" t="s">
        <v>1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3"/>
      <c r="Z11" s="226">
        <v>62</v>
      </c>
      <c r="AA11" s="222">
        <f>AA13/8</f>
        <v>3.8072916666666665</v>
      </c>
      <c r="AB11" s="223">
        <f>'BILAN GENERAL'!M32*8+'BILAN GENERAL'!N32*10</f>
        <v>0</v>
      </c>
      <c r="AC11" s="111"/>
      <c r="AD11" s="111"/>
      <c r="AE11" s="111"/>
      <c r="AF11" s="111"/>
      <c r="AG11" s="1"/>
    </row>
    <row r="12" spans="2:33" x14ac:dyDescent="0.25">
      <c r="B12" s="4"/>
      <c r="C12" s="5"/>
      <c r="D12" s="2"/>
      <c r="E12" s="2"/>
      <c r="F12" s="2"/>
      <c r="G12" s="2"/>
      <c r="H12" s="2"/>
      <c r="I12" s="2"/>
      <c r="J12" s="2"/>
      <c r="K12" s="2"/>
      <c r="L12" s="2"/>
      <c r="Z12" s="226"/>
      <c r="AA12" s="222"/>
      <c r="AB12" s="223"/>
      <c r="AC12" s="111"/>
      <c r="AD12" s="111"/>
      <c r="AE12" s="111"/>
      <c r="AF12" s="111"/>
      <c r="AG12" s="1"/>
    </row>
    <row r="13" spans="2:33" ht="15.75" thickBot="1" x14ac:dyDescent="0.3">
      <c r="B13" s="4"/>
      <c r="C13" s="5"/>
      <c r="D13" s="2"/>
      <c r="E13" s="2"/>
      <c r="F13" s="2"/>
      <c r="G13" s="2"/>
      <c r="H13" s="2"/>
      <c r="I13" s="2"/>
      <c r="J13" s="2"/>
      <c r="K13" s="2"/>
      <c r="L13" s="2"/>
      <c r="Z13" s="227"/>
      <c r="AA13" s="224">
        <f>(731/24-AB13)</f>
        <v>30.458333333333332</v>
      </c>
      <c r="AB13" s="112">
        <f>SUM(AB8:AB12)</f>
        <v>0</v>
      </c>
      <c r="AC13" s="111"/>
      <c r="AD13" s="111"/>
      <c r="AE13" s="111"/>
      <c r="AF13" s="111"/>
      <c r="AG13" s="1"/>
    </row>
    <row r="14" spans="2:33" x14ac:dyDescent="0.25">
      <c r="B14" s="107" t="s">
        <v>3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AC14" s="111"/>
      <c r="AD14" s="111"/>
      <c r="AE14" s="111"/>
      <c r="AF14" s="111"/>
      <c r="AG14" s="1"/>
    </row>
    <row r="15" spans="2:33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AC15" s="111"/>
      <c r="AD15" s="111"/>
      <c r="AE15" s="111"/>
      <c r="AF15" s="111"/>
      <c r="AG15" s="1"/>
    </row>
    <row r="16" spans="2:33" ht="15.75" thickBot="1" x14ac:dyDescent="0.3">
      <c r="B16" s="1"/>
      <c r="C16" s="1"/>
      <c r="D16" s="1"/>
      <c r="E16" s="1"/>
      <c r="F16" s="1"/>
      <c r="G16" s="1"/>
      <c r="H16" s="22" t="s">
        <v>70</v>
      </c>
      <c r="I16" s="34" t="s">
        <v>26</v>
      </c>
      <c r="J16" s="22" t="s">
        <v>23</v>
      </c>
      <c r="K16" s="1"/>
      <c r="L16" s="1"/>
      <c r="AC16" s="111"/>
      <c r="AD16" s="111"/>
      <c r="AE16" s="111"/>
      <c r="AF16" s="111"/>
      <c r="AG16" s="1"/>
    </row>
    <row r="17" spans="2:12" ht="15.75" thickBot="1" x14ac:dyDescent="0.3">
      <c r="B17" s="1"/>
      <c r="C17" s="1"/>
      <c r="D17" s="1"/>
      <c r="E17" s="1"/>
      <c r="F17" s="1"/>
      <c r="G17" s="1"/>
      <c r="H17" s="32">
        <f>IF(K17='BILAN GENERAL'!D5,'BILAN GENERAL'!D7)+IF(K17='BILAN GENERAL'!G5,'BILAN GENERAL'!G7)+IF(K17='BILAN GENERAL'!J5,'BILAN GENERAL'!J7)+IF(K17='BILAN GENERAL'!M5,'BILAN GENERAL'!M7)+IF(K17="",'BILAN GENERAL'!P7)</f>
        <v>0.41666666666666669</v>
      </c>
      <c r="I17" s="32">
        <f>IF(K17='BILAN GENERAL'!D5,'BILAN GENERAL'!E7)+IF(K17='BILAN GENERAL'!G5,'BILAN GENERAL'!H7)+IF(K17='BILAN GENERAL'!J5,'BILAN GENERAL'!K7)+IF(K17='BILAN GENERAL'!M5,'BILAN GENERAL'!N7)+IF(K17="",'BILAN GENERAL'!Q7)</f>
        <v>0</v>
      </c>
      <c r="J17" s="32">
        <f>IF(K17='BILAN GENERAL'!D5,'BILAN GENERAL'!F7)+IF(K17='BILAN GENERAL'!G5,'BILAN GENERAL'!I7)+IF(K17='BILAN GENERAL'!J5,'BILAN GENERAL'!L7)+IF(K17='BILAN GENERAL'!M5,'BILAN GENERAL'!P7)+IF(K17="",'BILAN GENERAL'!R7)</f>
        <v>0.41666666666666669</v>
      </c>
      <c r="K17" s="14"/>
      <c r="L17" s="1"/>
    </row>
    <row r="18" spans="2:12" ht="15.75" thickBot="1" x14ac:dyDescent="0.3"/>
    <row r="19" spans="2:12" ht="15.75" thickBot="1" x14ac:dyDescent="0.3">
      <c r="B19" s="141" t="s">
        <v>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3"/>
    </row>
    <row r="20" spans="2:12" x14ac:dyDescent="0.25">
      <c r="B20" s="13"/>
      <c r="C20" s="14"/>
      <c r="D20" s="15"/>
      <c r="E20" s="14"/>
      <c r="F20" s="14"/>
      <c r="G20" s="14"/>
      <c r="H20" s="16"/>
      <c r="I20" s="16"/>
      <c r="J20" s="16"/>
      <c r="K20" s="14"/>
      <c r="L20" s="14"/>
    </row>
    <row r="21" spans="2:12" x14ac:dyDescent="0.25">
      <c r="B21" s="13"/>
      <c r="C21" s="14"/>
      <c r="D21" s="15"/>
      <c r="E21" s="14"/>
      <c r="F21" s="14"/>
      <c r="G21" s="14"/>
      <c r="H21" s="16"/>
      <c r="I21" s="16"/>
      <c r="J21" s="16"/>
      <c r="K21" s="14"/>
      <c r="L21" s="14"/>
    </row>
    <row r="22" spans="2:12" x14ac:dyDescent="0.25">
      <c r="B22" s="107" t="s">
        <v>3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2:12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5.75" thickBot="1" x14ac:dyDescent="0.3">
      <c r="B24" s="1"/>
      <c r="C24" s="1"/>
      <c r="D24" s="1"/>
      <c r="E24" s="1"/>
      <c r="F24" s="1"/>
      <c r="G24" s="1"/>
      <c r="H24" s="22" t="s">
        <v>70</v>
      </c>
      <c r="I24" s="34" t="s">
        <v>26</v>
      </c>
      <c r="J24" s="22" t="s">
        <v>23</v>
      </c>
      <c r="K24" s="1"/>
      <c r="L24" s="1"/>
    </row>
    <row r="25" spans="2:12" ht="15.75" thickBot="1" x14ac:dyDescent="0.3">
      <c r="B25" s="1"/>
      <c r="C25" s="1"/>
      <c r="D25" s="1"/>
      <c r="E25" s="1"/>
      <c r="F25" s="1"/>
      <c r="G25" s="1"/>
      <c r="H25" s="26">
        <f>IF(K25='BILAN GENERAL'!D5,'BILAN GENERAL'!D8)+IF(K25='BILAN GENERAL'!G5,'BILAN GENERAL'!G8)+IF(K25='BILAN GENERAL'!J5,'BILAN GENERAL'!J8)+IF(K25='BILAN GENERAL'!M5,'BILAN GENERAL'!M8)+IF(K25="",'BILAN GENERAL'!P8)</f>
        <v>0</v>
      </c>
      <c r="I25" s="26">
        <f>IF(K25='BILAN GENERAL'!D5,'BILAN GENERAL'!E8)+IF(K25='BILAN GENERAL'!G5,'BILAN GENERAL'!H8)+IF(K25='BILAN GENERAL'!J5,'BILAN GENERAL'!K8)+IF(K25='BILAN GENERAL'!M5,'BILAN GENERAL'!N8)+IF(K25="",'BILAN GENERAL'!Q8)</f>
        <v>0</v>
      </c>
      <c r="J25" s="32">
        <f>IF(K25='BILAN GENERAL'!D5,'BILAN GENERAL'!F8)+IF(K25='BILAN GENERAL'!G5,'BILAN GENERAL'!I8)+IF(K25='BILAN GENERAL'!J5,'BILAN GENERAL'!L8)+IF(K25='BILAN GENERAL'!M5,'BILAN GENERAL'!O8)+IF(K25="",'BILAN GENERAL'!R8)</f>
        <v>0</v>
      </c>
      <c r="K25" s="14"/>
      <c r="L25" s="1"/>
    </row>
    <row r="26" spans="2:12" ht="15.75" thickBot="1" x14ac:dyDescent="0.3"/>
    <row r="27" spans="2:12" ht="15.75" thickBot="1" x14ac:dyDescent="0.3">
      <c r="B27" s="141" t="s">
        <v>2</v>
      </c>
      <c r="C27" s="142"/>
      <c r="D27" s="142"/>
      <c r="E27" s="142"/>
      <c r="F27" s="142"/>
      <c r="G27" s="142"/>
      <c r="H27" s="142"/>
      <c r="I27" s="142"/>
      <c r="J27" s="142"/>
      <c r="K27" s="142"/>
      <c r="L27" s="143"/>
    </row>
    <row r="28" spans="2:12" x14ac:dyDescent="0.25">
      <c r="B28" s="13"/>
      <c r="C28" s="14"/>
      <c r="D28" s="15"/>
      <c r="E28" s="14"/>
      <c r="F28" s="14"/>
      <c r="G28" s="14"/>
      <c r="H28" s="16"/>
      <c r="I28" s="16"/>
      <c r="J28" s="16"/>
      <c r="K28" s="14"/>
      <c r="L28" s="14"/>
    </row>
    <row r="29" spans="2:12" x14ac:dyDescent="0.25">
      <c r="B29" s="13"/>
      <c r="C29" s="14"/>
      <c r="D29" s="15"/>
      <c r="E29" s="14"/>
      <c r="F29" s="14"/>
      <c r="G29" s="14"/>
      <c r="H29" s="16"/>
      <c r="I29" s="16"/>
      <c r="J29" s="16"/>
      <c r="K29" s="14"/>
      <c r="L29" s="14"/>
    </row>
    <row r="30" spans="2:12" x14ac:dyDescent="0.25">
      <c r="B30" s="107" t="s">
        <v>3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</row>
    <row r="31" spans="2:12" ht="15.75" thickBo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ht="15.75" thickBot="1" x14ac:dyDescent="0.3">
      <c r="B32" s="1"/>
      <c r="C32" s="1"/>
      <c r="D32" s="1"/>
      <c r="E32" s="1"/>
      <c r="F32" s="1"/>
      <c r="G32" s="1"/>
      <c r="H32" s="22" t="s">
        <v>70</v>
      </c>
      <c r="I32" s="34" t="s">
        <v>26</v>
      </c>
      <c r="J32" s="22" t="s">
        <v>23</v>
      </c>
      <c r="K32" s="1"/>
      <c r="L32" s="1"/>
    </row>
    <row r="33" spans="2:12" ht="15.75" thickBot="1" x14ac:dyDescent="0.3">
      <c r="B33" s="1"/>
      <c r="C33" s="1"/>
      <c r="D33" s="1"/>
      <c r="E33" s="1"/>
      <c r="F33" s="1"/>
      <c r="G33" s="1"/>
      <c r="H33" s="32">
        <f>IF(K33='BILAN GENERAL'!D5,'BILAN GENERAL'!D9)+IF(K33='BILAN GENERAL'!G5,'BILAN GENERAL'!G9)+IF(K33='BILAN GENERAL'!J5,'BILAN GENERAL'!J9)+IF(K33='BILAN GENERAL'!M5,'BILAN GENERAL'!M9)+IF(K33="",'BILAN GENERAL'!P9)</f>
        <v>0</v>
      </c>
      <c r="I33" s="32">
        <f>IF(K33='BILAN GENERAL'!D5,'BILAN GENERAL'!E9)+IF(K33='BILAN GENERAL'!G5,'BILAN GENERAL'!H9)+IF(K33='BILAN GENERAL'!J5,'BILAN GENERAL'!K9)+IF(K33='BILAN GENERAL'!M5,'BILAN GENERAL'!Q9)+IF(K33="",'BILAN GENERAL'!Q9)</f>
        <v>0</v>
      </c>
      <c r="J33" s="32">
        <f>IF(K33='BILAN GENERAL'!D5,'BILAN GENERAL'!F9)+IF(K33='BILAN GENERAL'!G5,'BILAN GENERAL'!I9)+IF(K33='BILAN GENERAL'!J5,'BILAN GENERAL'!L9)+IF(K33='BILAN GENERAL'!M5,'BILAN GENERAL'!O9)+IF(K33="",'BILAN GENERAL'!R9)</f>
        <v>0</v>
      </c>
      <c r="K33" s="14"/>
      <c r="L33" s="1"/>
    </row>
    <row r="34" spans="2:12" ht="15.75" thickBot="1" x14ac:dyDescent="0.3"/>
    <row r="35" spans="2:12" ht="15.75" thickBot="1" x14ac:dyDescent="0.3">
      <c r="B35" s="141" t="s">
        <v>5</v>
      </c>
      <c r="C35" s="142"/>
      <c r="D35" s="142"/>
      <c r="E35" s="142"/>
      <c r="F35" s="142"/>
      <c r="G35" s="142"/>
      <c r="H35" s="142"/>
      <c r="I35" s="142"/>
      <c r="J35" s="142"/>
      <c r="K35" s="142"/>
      <c r="L35" s="143"/>
    </row>
    <row r="36" spans="2:12" x14ac:dyDescent="0.25">
      <c r="B36" s="18"/>
      <c r="C36" s="19"/>
      <c r="D36" s="20"/>
      <c r="E36" s="19"/>
      <c r="F36" s="19"/>
      <c r="G36" s="19"/>
      <c r="H36" s="21"/>
      <c r="I36" s="21"/>
      <c r="J36" s="21"/>
      <c r="K36" s="19"/>
      <c r="L36" s="19"/>
    </row>
    <row r="37" spans="2:12" x14ac:dyDescent="0.25">
      <c r="B37" s="18"/>
      <c r="C37" s="19"/>
      <c r="D37" s="20"/>
      <c r="E37" s="19"/>
      <c r="F37" s="19"/>
      <c r="G37" s="19"/>
      <c r="H37" s="21"/>
      <c r="I37" s="21"/>
      <c r="J37" s="21"/>
      <c r="K37" s="19"/>
      <c r="L37" s="19"/>
    </row>
    <row r="38" spans="2:12" x14ac:dyDescent="0.25">
      <c r="B38" s="107" t="s">
        <v>3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</row>
    <row r="39" spans="2:12" ht="15.75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ht="15.75" thickBot="1" x14ac:dyDescent="0.3">
      <c r="B40" s="1"/>
      <c r="C40" s="1"/>
      <c r="D40" s="1"/>
      <c r="E40" s="1"/>
      <c r="F40" s="1"/>
      <c r="G40" s="1"/>
      <c r="H40" s="22" t="s">
        <v>70</v>
      </c>
      <c r="I40" s="34" t="s">
        <v>26</v>
      </c>
      <c r="J40" s="22" t="s">
        <v>23</v>
      </c>
      <c r="K40" s="1"/>
      <c r="L40" s="1"/>
    </row>
    <row r="41" spans="2:12" ht="15.75" thickBot="1" x14ac:dyDescent="0.3">
      <c r="B41" s="1"/>
      <c r="C41" s="1"/>
      <c r="D41" s="1"/>
      <c r="E41" s="1"/>
      <c r="F41" s="1"/>
      <c r="G41" s="1"/>
      <c r="H41" s="32">
        <f>IF(K41='BILAN GENERAL'!D5,'BILAN GENERAL'!D10)+IF(K41='BILAN GENERAL'!G5,'BILAN GENERAL'!G10)+IF(K41='BILAN GENERAL'!J5,'BILAN GENERAL'!J10)+IF(K41='BILAN GENERAL'!M5,'BILAN GENERAL'!M10)+IF(K41="",'BILAN GENERAL'!P10)</f>
        <v>0</v>
      </c>
      <c r="I41" s="32">
        <f>IF(K41='BILAN GENERAL'!D5,'BILAN GENERAL'!E10)+IF(K41='BILAN GENERAL'!G5,'BILAN GENERAL'!H10)+IF(K41='BILAN GENERAL'!J5,'BILAN GENERAL'!K10)+IF(K41='BILAN GENERAL'!M5,'BILAN GENERAL'!N10)+IF(K41="",'BILAN GENERAL'!Q10)</f>
        <v>0</v>
      </c>
      <c r="J41" s="33">
        <f>IF(K41='BILAN GENERAL'!D5,'BILAN GENERAL'!F10)+IF(K41='BILAN GENERAL'!G5,'BILAN GENERAL'!I10)+IF(K41='BILAN GENERAL'!J5,'BILAN GENERAL'!L10)+IF(K41='BILAN GENERAL'!M5,'BILAN GENERAL'!O10)+IF(K41="",'BILAN GENERAL'!R10)</f>
        <v>0</v>
      </c>
      <c r="K41" s="14"/>
      <c r="L41" s="1"/>
    </row>
    <row r="42" spans="2:12" ht="15.75" thickBot="1" x14ac:dyDescent="0.3"/>
    <row r="43" spans="2:12" ht="15.75" thickBot="1" x14ac:dyDescent="0.3">
      <c r="B43" s="141" t="s">
        <v>6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3"/>
    </row>
    <row r="44" spans="2:12" x14ac:dyDescent="0.25">
      <c r="B44" s="18"/>
      <c r="C44" s="19"/>
      <c r="D44" s="19"/>
      <c r="E44" s="19"/>
      <c r="F44" s="19"/>
      <c r="G44" s="19"/>
      <c r="H44" s="21"/>
      <c r="I44" s="21"/>
      <c r="J44" s="21"/>
      <c r="K44" s="19"/>
      <c r="L44" s="19"/>
    </row>
    <row r="45" spans="2:12" x14ac:dyDescent="0.25">
      <c r="B45" s="18"/>
      <c r="C45" s="19"/>
      <c r="D45" s="19"/>
      <c r="E45" s="19"/>
      <c r="F45" s="19"/>
      <c r="G45" s="19"/>
      <c r="H45" s="21"/>
      <c r="I45" s="21"/>
      <c r="J45" s="21"/>
      <c r="K45" s="19"/>
      <c r="L45" s="19"/>
    </row>
    <row r="46" spans="2:12" x14ac:dyDescent="0.25">
      <c r="B46" s="107" t="s">
        <v>3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</row>
    <row r="47" spans="2:12" ht="15.75" thickBo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ht="15.75" thickBot="1" x14ac:dyDescent="0.3">
      <c r="B48" s="1"/>
      <c r="C48" s="1"/>
      <c r="D48" s="1"/>
      <c r="E48" s="1"/>
      <c r="F48" s="1"/>
      <c r="G48" s="1"/>
      <c r="H48" s="22" t="s">
        <v>70</v>
      </c>
      <c r="I48" s="34" t="s">
        <v>26</v>
      </c>
      <c r="J48" s="22" t="s">
        <v>23</v>
      </c>
      <c r="K48" s="1"/>
      <c r="L48" s="1"/>
    </row>
    <row r="49" spans="2:12" ht="15.75" customHeight="1" thickBot="1" x14ac:dyDescent="0.3">
      <c r="B49" s="1"/>
      <c r="C49" s="1"/>
      <c r="D49" s="1"/>
      <c r="E49" s="1"/>
      <c r="F49" s="1"/>
      <c r="G49" s="1"/>
      <c r="H49" s="32">
        <f>IF(K49='BILAN GENERAL'!D5,'BILAN GENERAL'!D11)+IF(K49='BILAN GENERAL'!G5,'BILAN GENERAL'!G11)+IF(K49='BILAN GENERAL'!J5,'BILAN GENERAL'!J11)+IF(K49='BILAN GENERAL'!M5,'BILAN GENERAL'!M11)+IF(K49="",'BILAN GENERAL'!P11)</f>
        <v>0</v>
      </c>
      <c r="I49" s="32">
        <f>IF(K49='BILAN GENERAL'!D5,'BILAN GENERAL'!E11)+IF(K49='BILAN GENERAL'!G5,'BILAN GENERAL'!H11)+IF(K49='BILAN GENERAL'!J5,'BILAN GENERAL'!K11)+IF(K49='BILAN GENERAL'!M5,'BILAN GENERAL'!N11)+IF(K49="",'BILAN GENERAL'!Q11)</f>
        <v>0</v>
      </c>
      <c r="J49" s="33">
        <f>IF(K49='BILAN GENERAL'!D5,'BILAN GENERAL'!F11)+IF(K49='BILAN GENERAL'!G5,'BILAN GENERAL'!I11)+IF(K49='BILAN GENERAL'!J5,'BILAN GENERAL'!L11)+IF(K49='BILAN GENERAL'!M5,'BILAN GENERAL'!O11)+IF(K49="",'BILAN GENERAL'!R11)</f>
        <v>0</v>
      </c>
      <c r="K49" s="14"/>
      <c r="L49" s="1"/>
    </row>
    <row r="50" spans="2:12" ht="15.75" customHeight="1" thickBot="1" x14ac:dyDescent="0.3"/>
    <row r="51" spans="2:12" ht="15.75" customHeight="1" thickBot="1" x14ac:dyDescent="0.3">
      <c r="B51" s="141" t="s">
        <v>7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3"/>
    </row>
    <row r="52" spans="2:12" ht="15.75" customHeight="1" x14ac:dyDescent="0.25">
      <c r="B52" s="18"/>
      <c r="C52" s="19"/>
      <c r="D52" s="20"/>
      <c r="E52" s="19"/>
      <c r="F52" s="19"/>
      <c r="G52" s="19"/>
      <c r="H52" s="21"/>
      <c r="I52" s="21"/>
      <c r="J52" s="21"/>
      <c r="K52" s="19"/>
      <c r="L52" s="19"/>
    </row>
    <row r="53" spans="2:12" ht="15.75" customHeight="1" x14ac:dyDescent="0.25">
      <c r="B53" s="18"/>
      <c r="C53" s="19"/>
      <c r="D53" s="20"/>
      <c r="E53" s="19"/>
      <c r="F53" s="19"/>
      <c r="G53" s="19"/>
      <c r="H53" s="21"/>
      <c r="I53" s="21"/>
      <c r="J53" s="21"/>
      <c r="K53" s="19"/>
      <c r="L53" s="19"/>
    </row>
    <row r="54" spans="2:12" x14ac:dyDescent="0.25">
      <c r="B54" s="107" t="s">
        <v>3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</row>
    <row r="55" spans="2:12" ht="15.75" thickBo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ht="15.75" thickBot="1" x14ac:dyDescent="0.3">
      <c r="B56" s="1"/>
      <c r="C56" s="1"/>
      <c r="D56" s="1"/>
      <c r="E56" s="1"/>
      <c r="F56" s="1"/>
      <c r="G56" s="1"/>
      <c r="H56" s="22" t="s">
        <v>70</v>
      </c>
      <c r="I56" s="34" t="s">
        <v>26</v>
      </c>
      <c r="J56" s="22" t="s">
        <v>23</v>
      </c>
      <c r="K56" s="1"/>
      <c r="L56" s="1"/>
    </row>
    <row r="57" spans="2:12" ht="15.75" thickBot="1" x14ac:dyDescent="0.3">
      <c r="B57" s="1"/>
      <c r="C57" s="1"/>
      <c r="D57" s="1"/>
      <c r="E57" s="1"/>
      <c r="F57" s="1"/>
      <c r="G57" s="1"/>
      <c r="H57" s="32">
        <f>IF(K57='BILAN GENERAL'!D5,'BILAN GENERAL'!D12)+IF(K57='BILAN GENERAL'!G5,'BILAN GENERAL'!G12)+IF(K57='BILAN GENERAL'!J5,'BILAN GENERAL'!J12)+IF(K57='BILAN GENERAL'!M5,'BILAN GENERAL'!M12)+IF(K57="",'BILAN GENERAL'!P12)</f>
        <v>0</v>
      </c>
      <c r="I57" s="32">
        <f>IF(K57='BILAN GENERAL'!D5,'BILAN GENERAL'!E12)+IF(K57='BILAN GENERAL'!G5,'BILAN GENERAL'!H12)+IF(K57='BILAN GENERAL'!J5,'BILAN GENERAL'!K12)+IF(K57='BILAN GENERAL'!M5,'BILAN GENERAL'!N12)+IF(K57="",'BILAN GENERAL'!Q12)</f>
        <v>0</v>
      </c>
      <c r="J57" s="33">
        <f>IF(K57='BILAN GENERAL'!D5,'BILAN GENERAL'!F12)+IF(K57='BILAN GENERAL'!G5,'BILAN GENERAL'!I12)+IF(K57='BILAN GENERAL'!J5,'BILAN GENERAL'!L12)+IF(K57='BILAN GENERAL'!M5,'BILAN GENERAL'!O12)+IF(K57="",'BILAN GENERAL'!R12)</f>
        <v>0</v>
      </c>
      <c r="K57" s="14"/>
      <c r="L57" s="1"/>
    </row>
    <row r="58" spans="2:12" ht="15.75" thickBot="1" x14ac:dyDescent="0.3"/>
    <row r="59" spans="2:12" ht="15.75" thickBot="1" x14ac:dyDescent="0.3">
      <c r="B59" s="141" t="s">
        <v>8</v>
      </c>
      <c r="C59" s="142"/>
      <c r="D59" s="142"/>
      <c r="E59" s="142"/>
      <c r="F59" s="142"/>
      <c r="G59" s="142"/>
      <c r="H59" s="142"/>
      <c r="I59" s="142"/>
      <c r="J59" s="142"/>
      <c r="K59" s="142"/>
      <c r="L59" s="143"/>
    </row>
    <row r="60" spans="2:12" x14ac:dyDescent="0.25">
      <c r="B60" s="18"/>
      <c r="C60" s="19"/>
      <c r="D60" s="20"/>
      <c r="E60" s="19"/>
      <c r="F60" s="19"/>
      <c r="G60" s="19"/>
      <c r="H60" s="21"/>
      <c r="I60" s="21"/>
      <c r="J60" s="21"/>
      <c r="K60" s="19"/>
      <c r="L60" s="19"/>
    </row>
    <row r="61" spans="2:12" x14ac:dyDescent="0.25">
      <c r="B61" s="18"/>
      <c r="C61" s="19"/>
      <c r="D61" s="20"/>
      <c r="E61" s="19"/>
      <c r="F61" s="19"/>
      <c r="G61" s="19"/>
      <c r="H61" s="21"/>
      <c r="I61" s="21"/>
      <c r="J61" s="21"/>
      <c r="K61" s="19"/>
      <c r="L61" s="19"/>
    </row>
    <row r="62" spans="2:12" x14ac:dyDescent="0.25">
      <c r="B62" s="107" t="s">
        <v>3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</row>
    <row r="63" spans="2:12" ht="15.75" thickBo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ht="15.75" thickBot="1" x14ac:dyDescent="0.3">
      <c r="B64" s="1"/>
      <c r="C64" s="1"/>
      <c r="D64" s="1"/>
      <c r="E64" s="1"/>
      <c r="F64" s="1"/>
      <c r="G64" s="1"/>
      <c r="H64" s="22" t="s">
        <v>70</v>
      </c>
      <c r="I64" s="34" t="s">
        <v>26</v>
      </c>
      <c r="J64" s="22" t="s">
        <v>23</v>
      </c>
      <c r="K64" s="1"/>
      <c r="L64" s="1"/>
    </row>
    <row r="65" spans="2:12" ht="15.75" thickBot="1" x14ac:dyDescent="0.3">
      <c r="B65" s="1"/>
      <c r="C65" s="1"/>
      <c r="D65" s="1"/>
      <c r="E65" s="1"/>
      <c r="F65" s="1"/>
      <c r="G65" s="1"/>
      <c r="H65" s="32">
        <f>IF(K65='BILAN GENERAL'!D5,'BILAN GENERAL'!D13)+IF(K65='BILAN GENERAL'!G5,'BILAN GENERAL'!G13)+IF(K65='BILAN GENERAL'!J5,'BILAN GENERAL'!J13)+IF(K65='BILAN GENERAL'!M5,'BILAN GENERAL'!M13)+IF(K65="",'BILAN GENERAL'!P13)</f>
        <v>0</v>
      </c>
      <c r="I65" s="32">
        <f>IF(K65='BILAN GENERAL'!D5,'BILAN GENERAL'!E13)+IF(K65='BILAN GENERAL'!G5,'BILAN GENERAL'!H13)+IF(K65='BILAN GENERAL'!J5,'BILAN GENERAL'!K13)+IF(K65='BILAN GENERAL'!M5,'BILAN GENERAL'!N13)+IF(K65="",'BILAN GENERAL'!Q13)</f>
        <v>0</v>
      </c>
      <c r="J65" s="33">
        <f>IF(K65='BILAN GENERAL'!D5,'BILAN GENERAL'!F13)+IF(K65='BILAN GENERAL'!G5,'BILAN GENERAL'!I13)+IF(K65='BILAN GENERAL'!J5,'BILAN GENERAL'!L13)+IF(K65='BILAN GENERAL'!M5,'BILAN GENERAL'!O13)+IF(K65="",'BILAN GENERAL'!R13)</f>
        <v>0</v>
      </c>
      <c r="K65" s="14"/>
      <c r="L65" s="1"/>
    </row>
    <row r="66" spans="2:12" ht="15.75" thickBot="1" x14ac:dyDescent="0.3"/>
    <row r="67" spans="2:12" ht="15.75" thickBot="1" x14ac:dyDescent="0.3">
      <c r="B67" s="141" t="s">
        <v>9</v>
      </c>
      <c r="C67" s="142"/>
      <c r="D67" s="142"/>
      <c r="E67" s="142"/>
      <c r="F67" s="142"/>
      <c r="G67" s="142"/>
      <c r="H67" s="142"/>
      <c r="I67" s="142"/>
      <c r="J67" s="142"/>
      <c r="K67" s="142"/>
      <c r="L67" s="143"/>
    </row>
    <row r="68" spans="2:1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2:12" x14ac:dyDescent="0.25">
      <c r="B69" s="107" t="s">
        <v>3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</row>
    <row r="70" spans="2:12" ht="15.75" thickBo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 ht="15.75" thickBot="1" x14ac:dyDescent="0.3">
      <c r="B71" s="1"/>
      <c r="C71" s="1"/>
      <c r="D71" s="1"/>
      <c r="E71" s="1"/>
      <c r="F71" s="1"/>
      <c r="G71" s="1"/>
      <c r="H71" s="22" t="s">
        <v>70</v>
      </c>
      <c r="I71" s="34" t="s">
        <v>26</v>
      </c>
      <c r="J71" s="22" t="s">
        <v>23</v>
      </c>
      <c r="K71" s="1"/>
      <c r="L71" s="1"/>
    </row>
    <row r="72" spans="2:12" ht="15.75" thickBot="1" x14ac:dyDescent="0.3">
      <c r="B72" s="1"/>
      <c r="C72" s="1"/>
      <c r="D72" s="1"/>
      <c r="E72" s="1"/>
      <c r="F72" s="1"/>
      <c r="G72" s="1"/>
      <c r="H72" s="32">
        <f>IF(K72='BILAN GENERAL'!D5,'BILAN GENERAL'!D14)+IF(K72='BILAN GENERAL'!G5,'BILAN GENERAL'!G14)+IF(K72='BILAN GENERAL'!J5,'BILAN GENERAL'!J14)+IF(K72='BILAN GENERAL'!M5,'BILAN GENERAL'!M14)+IF(K72="",'BILAN GENERAL'!P14)</f>
        <v>0</v>
      </c>
      <c r="I72" s="32">
        <f>IF(K72='BILAN GENERAL'!D5,'BILAN GENERAL'!E14)+IF(K72='BILAN GENERAL'!G5,'BILAN GENERAL'!H14)+IF(K72='BILAN GENERAL'!J5,'BILAN GENERAL'!K14)+IF(K72='BILAN GENERAL'!M5,'BILAN GENERAL'!N14)+IF(K72="",'BILAN GENERAL'!Q14)</f>
        <v>0</v>
      </c>
      <c r="J72" s="33">
        <f>IF(K72='BILAN GENERAL'!D5,'BILAN GENERAL'!F14)+IF(K72='BILAN GENERAL'!G5,'BILAN GENERAL'!I14)+IF(K72='BILAN GENERAL'!J5,'BILAN GENERAL'!L14)+IF(K72='BILAN GENERAL'!M5,'BILAN GENERAL'!O14)+IF(K72="",'BILAN GENERAL'!R14)</f>
        <v>0</v>
      </c>
      <c r="K72" s="14"/>
      <c r="L72" s="1"/>
    </row>
    <row r="73" spans="2:12" ht="15.75" thickBot="1" x14ac:dyDescent="0.3"/>
    <row r="74" spans="2:12" ht="15.75" thickBot="1" x14ac:dyDescent="0.3">
      <c r="B74" s="141" t="s">
        <v>10</v>
      </c>
      <c r="C74" s="142"/>
      <c r="D74" s="142"/>
      <c r="E74" s="142"/>
      <c r="F74" s="142"/>
      <c r="G74" s="142"/>
      <c r="H74" s="142"/>
      <c r="I74" s="142"/>
      <c r="J74" s="142"/>
      <c r="K74" s="142"/>
      <c r="L74" s="143"/>
    </row>
    <row r="75" spans="2:1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2:12" x14ac:dyDescent="0.25">
      <c r="B76" s="107" t="s">
        <v>3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</row>
    <row r="77" spans="2:12" ht="15.75" thickBo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2:12" ht="15.75" thickBot="1" x14ac:dyDescent="0.3">
      <c r="B78" s="1"/>
      <c r="C78" s="1"/>
      <c r="D78" s="1"/>
      <c r="E78" s="1"/>
      <c r="F78" s="1"/>
      <c r="G78" s="1"/>
      <c r="H78" s="22" t="s">
        <v>70</v>
      </c>
      <c r="I78" s="34" t="s">
        <v>26</v>
      </c>
      <c r="J78" s="22" t="s">
        <v>23</v>
      </c>
      <c r="K78" s="1"/>
      <c r="L78" s="1"/>
    </row>
    <row r="79" spans="2:12" ht="15.75" thickBot="1" x14ac:dyDescent="0.3">
      <c r="B79" s="1"/>
      <c r="C79" s="1"/>
      <c r="D79" s="1"/>
      <c r="E79" s="1"/>
      <c r="F79" s="1"/>
      <c r="G79" s="1"/>
      <c r="H79" s="32">
        <f>IF(K79='BILAN GENERAL'!D5,'BILAN GENERAL'!D15)+IF(K79='BILAN GENERAL'!G5,'BILAN GENERAL'!G15)+IF(K79='BILAN GENERAL'!J5,'BILAN GENERAL'!J15)+IF(K79='BILAN GENERAL'!M5,'BILAN GENERAL'!M15)+IF(K79="",'BILAN GENERAL'!P15)</f>
        <v>0</v>
      </c>
      <c r="I79" s="32">
        <f>IF(K79='BILAN GENERAL'!D5,'BILAN GENERAL'!E15)+IF(K79='BILAN GENERAL'!G5,'BILAN GENERAL'!H15)+IF(K79='BILAN GENERAL'!J5,'BILAN GENERAL'!K15)+IF(K79='BILAN GENERAL'!M5,'BILAN GENERAL'!N15)+IF(K79="",'BILAN GENERAL'!Q15)</f>
        <v>0</v>
      </c>
      <c r="J79" s="33">
        <f>IF(K79='BILAN GENERAL'!D5,'BILAN GENERAL'!F15)+IF(K79='BILAN GENERAL'!G5,'BILAN GENERAL'!I15)+IF(K79='BILAN GENERAL'!J5,'BILAN GENERAL'!L15)+IF(K79='BILAN GENERAL'!M5,'BILAN GENERAL'!O15)+IF(K79="",'BILAN GENERAL'!R15)</f>
        <v>0</v>
      </c>
      <c r="K79" s="14"/>
      <c r="L79" s="1"/>
    </row>
    <row r="80" spans="2:12" ht="15.75" thickBot="1" x14ac:dyDescent="0.3"/>
    <row r="81" spans="2:12" ht="15.75" thickBot="1" x14ac:dyDescent="0.3">
      <c r="B81" s="141" t="s">
        <v>11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3"/>
    </row>
    <row r="82" spans="2:1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2:12" x14ac:dyDescent="0.25">
      <c r="B83" s="107" t="s">
        <v>3</v>
      </c>
      <c r="C83" s="107"/>
      <c r="D83" s="107"/>
      <c r="E83" s="107"/>
      <c r="F83" s="107"/>
      <c r="G83" s="107"/>
      <c r="H83" s="107"/>
      <c r="I83" s="107"/>
      <c r="J83" s="107"/>
      <c r="K83" s="107"/>
      <c r="L83" s="107"/>
    </row>
    <row r="84" spans="2:12" ht="15.75" thickBo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2:12" ht="15.75" thickBot="1" x14ac:dyDescent="0.3">
      <c r="B85" s="1"/>
      <c r="C85" s="1"/>
      <c r="D85" s="1"/>
      <c r="E85" s="1"/>
      <c r="F85" s="1"/>
      <c r="G85" s="1"/>
      <c r="H85" s="22" t="s">
        <v>70</v>
      </c>
      <c r="I85" s="34" t="s">
        <v>26</v>
      </c>
      <c r="J85" s="22" t="s">
        <v>23</v>
      </c>
      <c r="K85" s="1"/>
      <c r="L85" s="1"/>
    </row>
    <row r="86" spans="2:12" ht="15.75" thickBot="1" x14ac:dyDescent="0.3">
      <c r="B86" s="1"/>
      <c r="C86" s="1"/>
      <c r="D86" s="1"/>
      <c r="E86" s="1"/>
      <c r="F86" s="1"/>
      <c r="G86" s="1"/>
      <c r="H86" s="32">
        <f>IF(K86='BILAN GENERAL'!D5,'BILAN GENERAL'!D16)+IF(K86='BILAN GENERAL'!G5,'BILAN GENERAL'!G16)+IF(K86='BILAN GENERAL'!J5,'BILAN GENERAL'!J16)+IF(K86='BILAN GENERAL'!M5,'BILAN GENERAL'!M16)+IF(K86="",'BILAN GENERAL'!P16)</f>
        <v>0</v>
      </c>
      <c r="I86" s="32">
        <f>IF(K86='BILAN GENERAL'!D5,'BILAN GENERAL'!E16)+IF(K86='BILAN GENERAL'!G5,'BILAN GENERAL'!H16)+IF(K86='BILAN GENERAL'!J5,'BILAN GENERAL'!K16)+IF(K86='BILAN GENERAL'!M5,'BILAN GENERAL'!N16)+IF(K86="",'BILAN GENERAL'!Q16)</f>
        <v>0</v>
      </c>
      <c r="J86" s="33">
        <f>IF(K86='BILAN GENERAL'!D5,'BILAN GENERAL'!F16)+IF(K86='BILAN GENERAL'!G5,'BILAN GENERAL'!I16)+IF(K86='BILAN GENERAL'!J5,'BILAN GENERAL'!L16)+IF(K86='BILAN GENERAL'!M5,'BILAN GENERAL'!O16)+IF(K86="",'BILAN GENERAL'!R16)</f>
        <v>0</v>
      </c>
      <c r="K86" s="6"/>
      <c r="L86" s="1"/>
    </row>
    <row r="87" spans="2:12" ht="15.75" thickBot="1" x14ac:dyDescent="0.3"/>
    <row r="88" spans="2:12" ht="15.75" thickBot="1" x14ac:dyDescent="0.3">
      <c r="B88" s="141" t="s">
        <v>12</v>
      </c>
      <c r="C88" s="142"/>
      <c r="D88" s="142"/>
      <c r="E88" s="142"/>
      <c r="F88" s="142"/>
      <c r="G88" s="142"/>
      <c r="H88" s="142"/>
      <c r="I88" s="142"/>
      <c r="J88" s="142"/>
      <c r="K88" s="142"/>
      <c r="L88" s="143"/>
    </row>
    <row r="89" spans="2:12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2:12" x14ac:dyDescent="0.25">
      <c r="B90" s="107" t="s">
        <v>3</v>
      </c>
      <c r="C90" s="107"/>
      <c r="D90" s="107"/>
      <c r="E90" s="107"/>
      <c r="F90" s="107"/>
      <c r="G90" s="107"/>
      <c r="H90" s="107"/>
      <c r="I90" s="107"/>
      <c r="J90" s="107"/>
      <c r="K90" s="107"/>
      <c r="L90" s="107"/>
    </row>
    <row r="91" spans="2:12" ht="15.75" thickBo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2:12" ht="15.75" thickBot="1" x14ac:dyDescent="0.3">
      <c r="B92" s="1"/>
      <c r="C92" s="1"/>
      <c r="D92" s="1"/>
      <c r="E92" s="1"/>
      <c r="F92" s="1"/>
      <c r="G92" s="1"/>
      <c r="H92" s="22" t="s">
        <v>70</v>
      </c>
      <c r="I92" s="34" t="s">
        <v>26</v>
      </c>
      <c r="J92" s="22" t="s">
        <v>23</v>
      </c>
      <c r="K92" s="1"/>
      <c r="L92" s="1"/>
    </row>
    <row r="93" spans="2:12" ht="15.75" thickBot="1" x14ac:dyDescent="0.3">
      <c r="B93" s="1"/>
      <c r="C93" s="1"/>
      <c r="D93" s="1"/>
      <c r="E93" s="1"/>
      <c r="F93" s="1"/>
      <c r="G93" s="1"/>
      <c r="H93" s="32">
        <f>IF(K93='BILAN GENERAL'!D5,'BILAN GENERAL'!D17)+IF(K93='BILAN GENERAL'!G5,'BILAN GENERAL'!G17)+IF(K93='BILAN GENERAL'!J5,'BILAN GENERAL'!J17)+IF(K93='BILAN GENERAL'!M5,'BILAN GENERAL'!M17)+IF(K93="",'BILAN GENERAL'!P17)</f>
        <v>0</v>
      </c>
      <c r="I93" s="32">
        <f>IF(K93='BILAN GENERAL'!D5,'BILAN GENERAL'!E17)+IF(K93='BILAN GENERAL'!G5,'BILAN GENERAL'!H17)+IF(K93='BILAN GENERAL'!J5,'BILAN GENERAL'!K17)+IF(K93='BILAN GENERAL'!M5,'BILAN GENERAL'!N17)+IF(K93="",'BILAN GENERAL'!Q17)</f>
        <v>0</v>
      </c>
      <c r="J93" s="33">
        <f>IF(K93='BILAN GENERAL'!D5,'BILAN GENERAL'!F17)+IF(K93='BILAN GENERAL'!G5,'BILAN GENERAL'!I17)+IF(K93='BILAN GENERAL'!J5,'BILAN GENERAL'!L17)+IF(K93='BILAN GENERAL'!M5,'BILAN GENERAL'!O17)+IF(K93="",'BILAN GENERAL'!R17)</f>
        <v>0</v>
      </c>
      <c r="K93" s="14"/>
      <c r="L93" s="1"/>
    </row>
    <row r="94" spans="2:12" ht="15.75" thickBot="1" x14ac:dyDescent="0.3"/>
    <row r="95" spans="2:12" ht="15.75" thickBot="1" x14ac:dyDescent="0.3">
      <c r="B95" s="141" t="s">
        <v>13</v>
      </c>
      <c r="C95" s="142"/>
      <c r="D95" s="142"/>
      <c r="E95" s="142"/>
      <c r="F95" s="142"/>
      <c r="G95" s="142"/>
      <c r="H95" s="142"/>
      <c r="I95" s="142"/>
      <c r="J95" s="142"/>
      <c r="K95" s="142"/>
      <c r="L95" s="143"/>
    </row>
    <row r="96" spans="2:12" x14ac:dyDescent="0.25">
      <c r="B96" s="11"/>
      <c r="C96" s="12"/>
      <c r="D96" s="3"/>
      <c r="E96" s="3"/>
      <c r="F96" s="3"/>
      <c r="G96" s="3"/>
      <c r="H96" s="3"/>
      <c r="I96" s="3"/>
      <c r="J96" s="3"/>
      <c r="K96" s="3"/>
      <c r="L96" s="3"/>
    </row>
    <row r="97" spans="2:12" x14ac:dyDescent="0.25">
      <c r="B97" s="107" t="s">
        <v>3</v>
      </c>
      <c r="C97" s="107"/>
      <c r="D97" s="107"/>
      <c r="E97" s="107"/>
      <c r="F97" s="107"/>
      <c r="G97" s="107"/>
      <c r="H97" s="107"/>
      <c r="I97" s="107"/>
      <c r="J97" s="107"/>
      <c r="K97" s="107"/>
      <c r="L97" s="107"/>
    </row>
    <row r="98" spans="2:12" ht="15.75" thickBot="1" x14ac:dyDescent="0.3"/>
    <row r="99" spans="2:12" ht="15.75" thickBot="1" x14ac:dyDescent="0.3">
      <c r="H99" s="22" t="s">
        <v>70</v>
      </c>
      <c r="I99" s="34" t="s">
        <v>26</v>
      </c>
      <c r="J99" s="22" t="s">
        <v>23</v>
      </c>
    </row>
    <row r="100" spans="2:12" ht="15.75" thickBot="1" x14ac:dyDescent="0.3">
      <c r="H100" s="32">
        <f>IF(K100='BILAN GENERAL'!D5,'BILAN GENERAL'!D18)+IF(K100='BILAN GENERAL'!G5,'BILAN GENERAL'!G18)+IF(K100='BILAN GENERAL'!J5,'BILAN GENERAL'!J18)+IF(K100='BILAN GENERAL'!M5,'BILAN GENERAL'!M18)+IF(K100="",'BILAN GENERAL'!P18)</f>
        <v>0</v>
      </c>
      <c r="I100" s="32">
        <f>IF(K100='BILAN GENERAL'!D5,'BILAN GENERAL'!E18)+IF(K100='BILAN GENERAL'!G5,'BILAN GENERAL'!H18)+IF(K100='BILAN GENERAL'!J5,'BILAN GENERAL'!K18)+IF(K100='BILAN GENERAL'!M5,'BILAN GENERAL'!N18)+IF(K100="",'BILAN GENERAL'!Q18)</f>
        <v>0</v>
      </c>
      <c r="J100" s="33">
        <f>IF(K100='BILAN GENERAL'!D5,'BILAN GENERAL'!F18)+IF(K100='BILAN GENERAL'!G5,'BILAN GENERAL'!I18)+IF(K100='BILAN GENERAL'!J5,'BILAN GENERAL'!L18)+IF(K100='BILAN GENERAL'!M5,'BILAN GENERAL'!O18)+IF(K100="",'BILAN GENERAL'!R18)</f>
        <v>0</v>
      </c>
      <c r="K100" s="14"/>
    </row>
    <row r="105" spans="2:12" x14ac:dyDescent="0.25">
      <c r="L105" s="27"/>
    </row>
    <row r="112" spans="2:12" hidden="1" x14ac:dyDescent="0.25"/>
    <row r="116" ht="9" customHeight="1" x14ac:dyDescent="0.25"/>
    <row r="149" spans="13:37" ht="15.75" thickBot="1" x14ac:dyDescent="0.3"/>
    <row r="150" spans="13:37" ht="15.75" thickBot="1" x14ac:dyDescent="0.3">
      <c r="M150" s="31"/>
    </row>
    <row r="151" spans="13:37" x14ac:dyDescent="0.25"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</row>
    <row r="152" spans="13:37" x14ac:dyDescent="0.25"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</row>
    <row r="153" spans="13:37" x14ac:dyDescent="0.25"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</row>
    <row r="154" spans="13:37" x14ac:dyDescent="0.25"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</row>
    <row r="155" spans="13:37" x14ac:dyDescent="0.25"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</row>
    <row r="156" spans="13:37" x14ac:dyDescent="0.25"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</row>
    <row r="157" spans="13:37" x14ac:dyDescent="0.25"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</row>
    <row r="158" spans="13:37" x14ac:dyDescent="0.25"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</row>
    <row r="159" spans="13:37" x14ac:dyDescent="0.25"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</row>
    <row r="160" spans="13:37" x14ac:dyDescent="0.25"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</row>
    <row r="161" spans="27:37" x14ac:dyDescent="0.25"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</row>
    <row r="162" spans="27:37" x14ac:dyDescent="0.25"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</row>
    <row r="163" spans="27:37" x14ac:dyDescent="0.25"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</row>
    <row r="164" spans="27:37" x14ac:dyDescent="0.25"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</row>
    <row r="165" spans="27:37" x14ac:dyDescent="0.25"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</row>
    <row r="166" spans="27:37" x14ac:dyDescent="0.25"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/>
    </row>
    <row r="167" spans="27:37" x14ac:dyDescent="0.25"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</row>
    <row r="168" spans="27:37" x14ac:dyDescent="0.25">
      <c r="AA168" s="116"/>
      <c r="AB168" s="116"/>
      <c r="AC168" s="116"/>
      <c r="AD168" s="116"/>
      <c r="AE168" s="116"/>
      <c r="AF168" s="116"/>
      <c r="AG168" s="116"/>
      <c r="AH168" s="116"/>
      <c r="AI168" s="116"/>
      <c r="AJ168" s="116"/>
      <c r="AK168" s="116"/>
    </row>
    <row r="169" spans="27:37" x14ac:dyDescent="0.25">
      <c r="AA169" s="116"/>
      <c r="AB169" s="116"/>
      <c r="AC169" s="116"/>
      <c r="AD169" s="116"/>
      <c r="AE169" s="116"/>
      <c r="AF169" s="116"/>
      <c r="AG169" s="116"/>
      <c r="AH169" s="116"/>
      <c r="AI169" s="116"/>
      <c r="AJ169" s="116"/>
      <c r="AK169" s="116"/>
    </row>
    <row r="170" spans="27:37" x14ac:dyDescent="0.25"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</row>
    <row r="171" spans="27:37" x14ac:dyDescent="0.25"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</row>
    <row r="172" spans="27:37" x14ac:dyDescent="0.25"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</row>
    <row r="173" spans="27:37" x14ac:dyDescent="0.25"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</row>
    <row r="174" spans="27:37" x14ac:dyDescent="0.25"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</row>
    <row r="175" spans="27:37" x14ac:dyDescent="0.25"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</row>
    <row r="176" spans="27:37" x14ac:dyDescent="0.25"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</row>
    <row r="177" spans="27:37" x14ac:dyDescent="0.25">
      <c r="AA177" s="116"/>
      <c r="AB177" s="116"/>
      <c r="AC177" s="116"/>
      <c r="AD177" s="116"/>
      <c r="AE177" s="116"/>
      <c r="AF177" s="116"/>
      <c r="AG177" s="116"/>
      <c r="AH177" s="116"/>
      <c r="AI177" s="116"/>
      <c r="AJ177" s="116"/>
      <c r="AK177" s="116"/>
    </row>
    <row r="178" spans="27:37" x14ac:dyDescent="0.25"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</row>
    <row r="179" spans="27:37" x14ac:dyDescent="0.25"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/>
    </row>
    <row r="180" spans="27:37" x14ac:dyDescent="0.25"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  <c r="AK180" s="116"/>
    </row>
    <row r="181" spans="27:37" x14ac:dyDescent="0.25"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/>
    </row>
    <row r="182" spans="27:37" x14ac:dyDescent="0.25"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</row>
    <row r="183" spans="27:37" x14ac:dyDescent="0.25"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</row>
    <row r="184" spans="27:37" x14ac:dyDescent="0.25"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</row>
    <row r="185" spans="27:37" x14ac:dyDescent="0.25"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16"/>
    </row>
    <row r="186" spans="27:37" x14ac:dyDescent="0.25"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</row>
    <row r="187" spans="27:37" x14ac:dyDescent="0.25"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/>
    </row>
    <row r="188" spans="27:37" x14ac:dyDescent="0.25"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</row>
    <row r="189" spans="27:37" x14ac:dyDescent="0.25"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</row>
    <row r="190" spans="27:37" x14ac:dyDescent="0.25"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</row>
    <row r="191" spans="27:37" x14ac:dyDescent="0.25"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/>
    </row>
    <row r="192" spans="27:37" x14ac:dyDescent="0.25"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/>
      <c r="AK192" s="116"/>
    </row>
    <row r="193" spans="27:37" x14ac:dyDescent="0.25"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</row>
    <row r="194" spans="27:37" x14ac:dyDescent="0.25"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</row>
    <row r="195" spans="27:37" x14ac:dyDescent="0.25"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</row>
    <row r="196" spans="27:37" x14ac:dyDescent="0.25"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</row>
    <row r="197" spans="27:37" x14ac:dyDescent="0.25"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</row>
    <row r="198" spans="27:37" x14ac:dyDescent="0.25"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</row>
    <row r="199" spans="27:37" x14ac:dyDescent="0.25"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/>
      <c r="AK199" s="116"/>
    </row>
    <row r="200" spans="27:37" x14ac:dyDescent="0.25"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</row>
    <row r="201" spans="27:37" x14ac:dyDescent="0.25"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/>
    </row>
    <row r="202" spans="27:37" x14ac:dyDescent="0.25"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</row>
    <row r="203" spans="27:37" x14ac:dyDescent="0.25"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</row>
    <row r="204" spans="27:37" x14ac:dyDescent="0.25"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</row>
    <row r="205" spans="27:37" x14ac:dyDescent="0.25"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</row>
    <row r="206" spans="27:37" x14ac:dyDescent="0.25"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</row>
    <row r="207" spans="27:37" x14ac:dyDescent="0.25"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</row>
    <row r="208" spans="27:37" x14ac:dyDescent="0.25"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</row>
    <row r="209" spans="27:37" x14ac:dyDescent="0.25"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/>
    </row>
    <row r="210" spans="27:37" x14ac:dyDescent="0.25"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/>
      <c r="AK210" s="116"/>
    </row>
    <row r="211" spans="27:37" x14ac:dyDescent="0.25"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</row>
    <row r="212" spans="27:37" x14ac:dyDescent="0.25"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</row>
    <row r="213" spans="27:37" x14ac:dyDescent="0.25"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</row>
    <row r="214" spans="27:37" x14ac:dyDescent="0.25"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</row>
    <row r="215" spans="27:37" x14ac:dyDescent="0.25"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</row>
    <row r="216" spans="27:37" x14ac:dyDescent="0.25"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</row>
    <row r="217" spans="27:37" x14ac:dyDescent="0.25"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</row>
    <row r="218" spans="27:37" x14ac:dyDescent="0.25"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</row>
    <row r="219" spans="27:37" x14ac:dyDescent="0.25"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</row>
    <row r="220" spans="27:37" x14ac:dyDescent="0.25"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</row>
    <row r="221" spans="27:37" x14ac:dyDescent="0.25"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</row>
    <row r="222" spans="27:37" x14ac:dyDescent="0.25"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</row>
    <row r="223" spans="27:37" x14ac:dyDescent="0.25"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</row>
    <row r="224" spans="27:37" x14ac:dyDescent="0.25"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16"/>
    </row>
    <row r="225" spans="27:37" x14ac:dyDescent="0.25"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116"/>
      <c r="AK225" s="116"/>
    </row>
    <row r="226" spans="27:37" x14ac:dyDescent="0.25"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/>
    </row>
    <row r="227" spans="27:37" x14ac:dyDescent="0.25"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116"/>
      <c r="AK227" s="116"/>
    </row>
    <row r="228" spans="27:37" x14ac:dyDescent="0.25"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116"/>
      <c r="AK228" s="116"/>
    </row>
    <row r="229" spans="27:37" x14ac:dyDescent="0.25"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</row>
    <row r="230" spans="27:37" x14ac:dyDescent="0.25">
      <c r="AA230" s="116"/>
      <c r="AB230" s="116"/>
      <c r="AC230" s="116"/>
      <c r="AD230" s="116"/>
      <c r="AE230" s="116"/>
      <c r="AF230" s="116"/>
      <c r="AG230" s="116"/>
      <c r="AH230" s="116"/>
      <c r="AI230" s="116"/>
      <c r="AJ230" s="116"/>
      <c r="AK230" s="116"/>
    </row>
    <row r="231" spans="27:37" x14ac:dyDescent="0.25"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</row>
    <row r="232" spans="27:37" x14ac:dyDescent="0.25">
      <c r="AA232" s="116"/>
      <c r="AB232" s="116"/>
      <c r="AC232" s="116"/>
      <c r="AD232" s="116"/>
      <c r="AE232" s="116"/>
      <c r="AF232" s="116"/>
      <c r="AG232" s="116"/>
      <c r="AH232" s="116"/>
      <c r="AI232" s="116"/>
      <c r="AJ232" s="116"/>
      <c r="AK232" s="116"/>
    </row>
    <row r="233" spans="27:37" x14ac:dyDescent="0.25">
      <c r="AA233" s="116"/>
      <c r="AB233" s="116"/>
      <c r="AC233" s="116"/>
      <c r="AD233" s="116"/>
      <c r="AE233" s="116"/>
      <c r="AF233" s="116"/>
      <c r="AG233" s="116"/>
      <c r="AH233" s="116"/>
      <c r="AI233" s="116"/>
      <c r="AJ233" s="116"/>
      <c r="AK233" s="116"/>
    </row>
    <row r="234" spans="27:37" x14ac:dyDescent="0.25"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116"/>
      <c r="AK234" s="116"/>
    </row>
    <row r="235" spans="27:37" x14ac:dyDescent="0.25"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</row>
    <row r="236" spans="27:37" x14ac:dyDescent="0.25"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116"/>
      <c r="AK236" s="116"/>
    </row>
    <row r="237" spans="27:37" x14ac:dyDescent="0.25">
      <c r="AA237" s="116"/>
      <c r="AB237" s="116"/>
      <c r="AC237" s="116"/>
      <c r="AD237" s="116"/>
      <c r="AE237" s="116"/>
      <c r="AF237" s="116"/>
      <c r="AG237" s="116"/>
      <c r="AH237" s="116"/>
      <c r="AI237" s="116"/>
      <c r="AJ237" s="116"/>
      <c r="AK237" s="116"/>
    </row>
    <row r="238" spans="27:37" x14ac:dyDescent="0.25">
      <c r="AA238" s="116"/>
      <c r="AB238" s="116"/>
      <c r="AC238" s="116"/>
      <c r="AD238" s="116"/>
      <c r="AE238" s="116"/>
      <c r="AF238" s="116"/>
      <c r="AG238" s="116"/>
      <c r="AH238" s="116"/>
      <c r="AI238" s="116"/>
      <c r="AJ238" s="116"/>
      <c r="AK238" s="116"/>
    </row>
    <row r="239" spans="27:37" x14ac:dyDescent="0.25"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</row>
    <row r="240" spans="27:37" x14ac:dyDescent="0.25"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</row>
    <row r="241" spans="27:37" x14ac:dyDescent="0.25"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116"/>
      <c r="AK241" s="116"/>
    </row>
    <row r="242" spans="27:37" x14ac:dyDescent="0.25"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</row>
    <row r="243" spans="27:37" x14ac:dyDescent="0.25"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</row>
    <row r="244" spans="27:37" x14ac:dyDescent="0.25"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</row>
    <row r="245" spans="27:37" x14ac:dyDescent="0.25">
      <c r="AA245" s="116"/>
      <c r="AB245" s="116"/>
      <c r="AC245" s="116"/>
      <c r="AD245" s="116"/>
      <c r="AE245" s="116"/>
      <c r="AF245" s="116"/>
      <c r="AG245" s="116"/>
      <c r="AH245" s="116"/>
      <c r="AI245" s="116"/>
      <c r="AJ245" s="116"/>
      <c r="AK245" s="116"/>
    </row>
    <row r="246" spans="27:37" x14ac:dyDescent="0.25">
      <c r="AA246" s="116"/>
      <c r="AB246" s="116"/>
      <c r="AC246" s="116"/>
      <c r="AD246" s="116"/>
      <c r="AE246" s="116"/>
      <c r="AF246" s="116"/>
      <c r="AG246" s="116"/>
      <c r="AH246" s="116"/>
      <c r="AI246" s="116"/>
      <c r="AJ246" s="116"/>
      <c r="AK246" s="116"/>
    </row>
    <row r="247" spans="27:37" x14ac:dyDescent="0.25"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</row>
    <row r="248" spans="27:37" x14ac:dyDescent="0.25">
      <c r="AA248" s="116"/>
      <c r="AB248" s="116"/>
      <c r="AC248" s="116"/>
      <c r="AD248" s="116"/>
      <c r="AE248" s="116"/>
      <c r="AF248" s="116"/>
      <c r="AG248" s="116"/>
      <c r="AH248" s="116"/>
      <c r="AI248" s="116"/>
      <c r="AJ248" s="116"/>
      <c r="AK248" s="116"/>
    </row>
    <row r="249" spans="27:37" x14ac:dyDescent="0.25"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116"/>
      <c r="AK249" s="116"/>
    </row>
    <row r="250" spans="27:37" x14ac:dyDescent="0.25"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116"/>
      <c r="AK250" s="116"/>
    </row>
    <row r="251" spans="27:37" x14ac:dyDescent="0.25"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116"/>
      <c r="AK251" s="116"/>
    </row>
    <row r="252" spans="27:37" x14ac:dyDescent="0.25"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116"/>
      <c r="AK252" s="116"/>
    </row>
  </sheetData>
  <mergeCells count="16">
    <mergeCell ref="B74:L74"/>
    <mergeCell ref="B81:L81"/>
    <mergeCell ref="B88:L88"/>
    <mergeCell ref="B95:L95"/>
    <mergeCell ref="B27:L27"/>
    <mergeCell ref="B35:L35"/>
    <mergeCell ref="B43:L43"/>
    <mergeCell ref="B51:L51"/>
    <mergeCell ref="B59:L59"/>
    <mergeCell ref="B67:L67"/>
    <mergeCell ref="F6:G7"/>
    <mergeCell ref="C7:D7"/>
    <mergeCell ref="C8:D8"/>
    <mergeCell ref="F9:G9"/>
    <mergeCell ref="B11:L11"/>
    <mergeCell ref="B19:L19"/>
  </mergeCells>
  <dataValidations count="9">
    <dataValidation type="list" allowBlank="1" showInputMessage="1" showErrorMessage="1" sqref="E4">
      <formula1>registration</formula1>
    </dataValidation>
    <dataValidation type="list" allowBlank="1" showInputMessage="1" showErrorMessage="1" sqref="F20:F21 F28:F29 F36:F37 F52:F53 F60:F61">
      <formula1>"A400M,A330,A319,C160,C130"</formula1>
    </dataValidation>
    <dataValidation type="list" allowBlank="1" showInputMessage="1" showErrorMessage="1" sqref="E60:E61 E20:E21 E28:E29 E36:E37 E52:E53">
      <formula1>"FRBAA,FRBAB,FRBAC,FRBAD,FRBAE,FRBAF,FRBAG,FRBAF"</formula1>
    </dataValidation>
    <dataValidation type="list" allowBlank="1" showInputMessage="1" showErrorMessage="1" sqref="C4 C20:C21 C28:C29 C36:C37 C52:C53 C60:C61">
      <formula1>captain</formula1>
    </dataValidation>
    <dataValidation type="list" allowBlank="1" showInputMessage="1" showErrorMessage="1" sqref="G4 G20:G21 G28:G29 G36:G37 G52:G53 G60:G61">
      <formula1>"BANQUETTE,CARGO,DROITE,GAUCHE"</formula1>
    </dataValidation>
    <dataValidation type="list" allowBlank="1" showInputMessage="1" showErrorMessage="1" sqref="K4 K20:K21 K28:K29 K36:K37 K52:K53">
      <formula1>"10,22,35,62"</formula1>
    </dataValidation>
    <dataValidation type="list" allowBlank="1" showInputMessage="1" showErrorMessage="1" sqref="K17 K25 K33 K41 K49 K57 K65 K79 K93 K100 K7:K9 K72">
      <formula1>coefficient</formula1>
    </dataValidation>
    <dataValidation type="list" allowBlank="1" showInputMessage="1" showErrorMessage="1" sqref="F4">
      <formula1>"A400M,A330,A319,C160,C130,C135,CN235,E3F,"</formula1>
    </dataValidation>
    <dataValidation type="list" allowBlank="1" showInputMessage="1" showErrorMessage="1" sqref="K60:K61">
      <formula1>"22,30,35"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AK252"/>
  <sheetViews>
    <sheetView showGridLines="0" topLeftCell="L1" zoomScaleNormal="100" workbookViewId="0">
      <selection activeCell="AA12" sqref="AA12"/>
    </sheetView>
  </sheetViews>
  <sheetFormatPr baseColWidth="10" defaultColWidth="8.7109375" defaultRowHeight="15" x14ac:dyDescent="0.25"/>
  <cols>
    <col min="1" max="1" width="2.85546875" customWidth="1"/>
    <col min="2" max="2" width="15.42578125" customWidth="1"/>
    <col min="3" max="3" width="20.85546875" customWidth="1"/>
    <col min="4" max="5" width="11.42578125" customWidth="1"/>
    <col min="6" max="6" width="14.28515625" customWidth="1"/>
    <col min="7" max="7" width="12.7109375" customWidth="1"/>
    <col min="8" max="8" width="17.28515625" customWidth="1"/>
    <col min="9" max="9" width="18" customWidth="1"/>
    <col min="10" max="10" width="14.85546875" customWidth="1"/>
    <col min="12" max="12" width="32.28515625" customWidth="1"/>
    <col min="14" max="14" width="12.5703125" customWidth="1"/>
    <col min="20" max="20" width="14.7109375" customWidth="1"/>
    <col min="21" max="21" width="9.5703125" bestFit="1" customWidth="1"/>
  </cols>
  <sheetData>
    <row r="2" spans="2:33" ht="15.75" thickBot="1" x14ac:dyDescent="0.3"/>
    <row r="3" spans="2:33" ht="15.75" thickBot="1" x14ac:dyDescent="0.3">
      <c r="B3" s="7" t="s">
        <v>0</v>
      </c>
      <c r="C3" s="23" t="s">
        <v>21</v>
      </c>
      <c r="D3" s="9" t="s">
        <v>14</v>
      </c>
      <c r="E3" s="7" t="s">
        <v>22</v>
      </c>
      <c r="F3" s="8" t="s">
        <v>15</v>
      </c>
      <c r="G3" s="7" t="s">
        <v>16</v>
      </c>
      <c r="H3" s="7" t="s">
        <v>17</v>
      </c>
      <c r="I3" s="8" t="s">
        <v>18</v>
      </c>
      <c r="J3" s="8" t="s">
        <v>27</v>
      </c>
      <c r="K3" s="8" t="s">
        <v>19</v>
      </c>
      <c r="L3" s="7" t="s">
        <v>20</v>
      </c>
      <c r="AA3" s="111"/>
      <c r="AB3" s="111"/>
      <c r="AC3" s="111"/>
      <c r="AD3" s="111"/>
      <c r="AE3" s="111"/>
      <c r="AF3" s="111"/>
    </row>
    <row r="4" spans="2:33" ht="19.5" customHeight="1" x14ac:dyDescent="0.25">
      <c r="B4" s="13"/>
      <c r="C4" s="14" t="s">
        <v>30</v>
      </c>
      <c r="D4" s="15"/>
      <c r="E4" s="14"/>
      <c r="F4" s="14" t="s">
        <v>132</v>
      </c>
      <c r="G4" s="14" t="s">
        <v>62</v>
      </c>
      <c r="H4" s="109"/>
      <c r="I4" s="109"/>
      <c r="J4" s="109">
        <f>SUM(H4:I4)</f>
        <v>0</v>
      </c>
      <c r="K4" s="14"/>
      <c r="L4" s="14"/>
      <c r="AA4" s="111"/>
      <c r="AB4" s="111"/>
      <c r="AC4" s="111"/>
      <c r="AD4" s="111"/>
      <c r="AE4" s="111"/>
      <c r="AF4" s="111"/>
    </row>
    <row r="5" spans="2:33" ht="15.75" thickBot="1" x14ac:dyDescent="0.3">
      <c r="J5" s="10"/>
      <c r="AA5" s="111"/>
      <c r="AB5" s="111"/>
      <c r="AC5" s="111"/>
      <c r="AD5" s="111"/>
      <c r="AE5" s="111"/>
      <c r="AF5" s="111"/>
      <c r="AG5" s="1"/>
    </row>
    <row r="6" spans="2:33" ht="15.75" thickBot="1" x14ac:dyDescent="0.3">
      <c r="F6" s="144" t="s">
        <v>24</v>
      </c>
      <c r="G6" s="145"/>
      <c r="H6" s="22" t="s">
        <v>25</v>
      </c>
      <c r="I6" s="22" t="s">
        <v>26</v>
      </c>
      <c r="J6" s="139" t="s">
        <v>23</v>
      </c>
      <c r="AA6" s="111"/>
      <c r="AB6" s="111"/>
      <c r="AC6" s="111"/>
      <c r="AD6" s="111"/>
      <c r="AE6" s="111"/>
      <c r="AF6" s="111"/>
      <c r="AG6" s="1"/>
    </row>
    <row r="7" spans="2:33" ht="15.75" thickBot="1" x14ac:dyDescent="0.3">
      <c r="C7" s="148" t="s">
        <v>69</v>
      </c>
      <c r="D7" s="149"/>
      <c r="F7" s="146"/>
      <c r="G7" s="147"/>
      <c r="H7" s="26">
        <f>IF($K$7='BILAN GENERAL'!D5,'BILAN GENERAL'!D19)+IF($K$7='BILAN GENERAL'!G5,'BILAN GENERAL'!G19)+IF($K$7='BILAN GENERAL'!J5,'BILAN GENERAL'!J19)+IF($K$7='BILAN GENERAL'!M5,'BILAN GENERAL'!M19)+IF($K$7="",'BILAN GENERAL'!P19)</f>
        <v>0.41666666666666669</v>
      </c>
      <c r="I7" s="26">
        <f>IF($K$7='BILAN GENERAL'!D5,'BILAN GENERAL'!E19)+IF($K$7='BILAN GENERAL'!G5,'BILAN GENERAL'!H19)+IF($K$7='BILAN GENERAL'!J5,'BILAN GENERAL'!K19)+IF($K$7='BILAN GENERAL'!M5,'BILAN GENERAL'!N19)+IF($K$7="",'BILAN GENERAL'!Q19)</f>
        <v>0</v>
      </c>
      <c r="J7" s="26">
        <f>IF($K$7='BILAN GENERAL'!D5,'BILAN GENERAL'!F19)+IF($K$7='BILAN GENERAL'!G5,'BILAN GENERAL'!I19)+IF($K$7='BILAN GENERAL'!J5,'BILAN GENERAL'!L19)+IF($K$7='BILAN GENERAL'!M5,'BILAN GENERAL'!O19)+IF($K$7="",'BILAN GENERAL'!R19)</f>
        <v>0.41666666666666669</v>
      </c>
      <c r="K7" s="14"/>
      <c r="Z7" s="225"/>
      <c r="AA7" s="221">
        <f>AA13</f>
        <v>30.458333333333332</v>
      </c>
      <c r="AB7" s="110"/>
      <c r="AC7" s="111"/>
      <c r="AD7" s="111"/>
      <c r="AE7" s="111"/>
      <c r="AF7" s="111"/>
      <c r="AG7" s="1"/>
    </row>
    <row r="8" spans="2:33" ht="15.75" thickBot="1" x14ac:dyDescent="0.3">
      <c r="C8" s="150">
        <f>IF(K7=AA15,AA16,VLOOKUP(K7,AA10:AA16,5,0))</f>
        <v>0</v>
      </c>
      <c r="D8" s="151"/>
      <c r="F8" s="24"/>
      <c r="G8" s="24"/>
      <c r="H8" s="28"/>
      <c r="I8" s="28"/>
      <c r="J8" s="28"/>
      <c r="K8" s="29"/>
      <c r="Z8" s="226">
        <v>10</v>
      </c>
      <c r="AA8" s="222">
        <f>AA13/4</f>
        <v>7.614583333333333</v>
      </c>
      <c r="AB8" s="223">
        <f>('BILAN GENERAL'!D45*4+'BILAN GENERAL'!E45*4)</f>
        <v>0</v>
      </c>
      <c r="AC8" s="111"/>
      <c r="AD8" s="111"/>
      <c r="AE8" s="111"/>
      <c r="AF8" s="111"/>
      <c r="AG8" s="1"/>
    </row>
    <row r="9" spans="2:33" ht="15.75" thickBot="1" x14ac:dyDescent="0.3">
      <c r="F9" s="152" t="s">
        <v>66</v>
      </c>
      <c r="G9" s="153"/>
      <c r="H9" s="35">
        <f>'BILAN GENERAL'!P7</f>
        <v>0.41666666666666669</v>
      </c>
      <c r="I9" s="30">
        <f>'BILAN GENERAL'!Q7</f>
        <v>0</v>
      </c>
      <c r="J9" s="140">
        <f>'BILAN GENERAL'!R7</f>
        <v>0.41666666666666669</v>
      </c>
      <c r="K9" s="29"/>
      <c r="L9" s="27"/>
      <c r="M9" s="27"/>
      <c r="Z9" s="226">
        <v>22</v>
      </c>
      <c r="AA9" s="222">
        <f>AA13/2</f>
        <v>15.229166666666666</v>
      </c>
      <c r="AB9" s="223">
        <f>'BILAN GENERAL'!G45*2+'BILAN GENERAL'!H45*4</f>
        <v>0</v>
      </c>
      <c r="AC9" s="111"/>
      <c r="AD9" s="111"/>
      <c r="AE9" s="111"/>
      <c r="AF9" s="111"/>
      <c r="AG9" s="1"/>
    </row>
    <row r="10" spans="2:33" ht="15.75" thickBot="1" x14ac:dyDescent="0.3">
      <c r="F10" s="24"/>
      <c r="M10" s="25"/>
      <c r="Z10" s="226">
        <v>35</v>
      </c>
      <c r="AA10" s="222">
        <f>AA13/0.5</f>
        <v>60.916666666666664</v>
      </c>
      <c r="AB10" s="223">
        <f>'BILAN GENERAL'!J45*0.5+'BILAN GENERAL'!K45*1</f>
        <v>0</v>
      </c>
      <c r="AC10" s="111"/>
      <c r="AD10" s="111"/>
      <c r="AE10" s="111"/>
      <c r="AF10" s="111"/>
      <c r="AG10" s="1"/>
    </row>
    <row r="11" spans="2:33" ht="15.75" thickBot="1" x14ac:dyDescent="0.3">
      <c r="B11" s="141" t="s">
        <v>1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3"/>
      <c r="Z11" s="226">
        <v>62</v>
      </c>
      <c r="AA11" s="222">
        <f>AA13/8</f>
        <v>3.8072916666666665</v>
      </c>
      <c r="AB11" s="223">
        <f>'BILAN GENERAL'!M45*8+'BILAN GENERAL'!N45*10</f>
        <v>0</v>
      </c>
      <c r="AC11" s="111"/>
      <c r="AD11" s="111"/>
      <c r="AE11" s="111"/>
      <c r="AF11" s="111"/>
      <c r="AG11" s="1"/>
    </row>
    <row r="12" spans="2:33" x14ac:dyDescent="0.25">
      <c r="B12" s="4"/>
      <c r="C12" s="5"/>
      <c r="D12" s="2"/>
      <c r="E12" s="2"/>
      <c r="F12" s="2"/>
      <c r="G12" s="2"/>
      <c r="H12" s="2"/>
      <c r="I12" s="2"/>
      <c r="J12" s="2"/>
      <c r="K12" s="2"/>
      <c r="L12" s="2"/>
      <c r="Z12" s="226"/>
      <c r="AA12" s="222"/>
      <c r="AB12" s="223"/>
      <c r="AC12" s="111"/>
      <c r="AD12" s="111"/>
      <c r="AE12" s="111"/>
      <c r="AF12" s="111"/>
      <c r="AG12" s="1"/>
    </row>
    <row r="13" spans="2:33" ht="15.75" thickBot="1" x14ac:dyDescent="0.3">
      <c r="B13" s="4"/>
      <c r="C13" s="5"/>
      <c r="D13" s="2"/>
      <c r="E13" s="2"/>
      <c r="F13" s="2"/>
      <c r="G13" s="2"/>
      <c r="H13" s="2"/>
      <c r="I13" s="2"/>
      <c r="J13" s="2"/>
      <c r="K13" s="2"/>
      <c r="L13" s="2"/>
      <c r="Z13" s="227"/>
      <c r="AA13" s="224">
        <f>(731/24-AB13)</f>
        <v>30.458333333333332</v>
      </c>
      <c r="AB13" s="112">
        <f>SUM(AB8:AB12)</f>
        <v>0</v>
      </c>
      <c r="AC13" s="111"/>
      <c r="AD13" s="111"/>
      <c r="AE13" s="111"/>
      <c r="AF13" s="111"/>
      <c r="AG13" s="1"/>
    </row>
    <row r="14" spans="2:33" x14ac:dyDescent="0.25">
      <c r="B14" s="107" t="s">
        <v>3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AC14" s="111"/>
      <c r="AD14" s="111"/>
      <c r="AE14" s="111"/>
      <c r="AF14" s="111"/>
      <c r="AG14" s="1"/>
    </row>
    <row r="15" spans="2:33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AC15" s="111"/>
      <c r="AD15" s="111"/>
      <c r="AE15" s="111"/>
      <c r="AF15" s="111"/>
      <c r="AG15" s="1"/>
    </row>
    <row r="16" spans="2:33" ht="15.75" thickBot="1" x14ac:dyDescent="0.3">
      <c r="B16" s="1"/>
      <c r="C16" s="1"/>
      <c r="D16" s="1"/>
      <c r="E16" s="1"/>
      <c r="F16" s="1"/>
      <c r="G16" s="1"/>
      <c r="H16" s="22" t="s">
        <v>70</v>
      </c>
      <c r="I16" s="34" t="s">
        <v>26</v>
      </c>
      <c r="J16" s="22" t="s">
        <v>23</v>
      </c>
      <c r="K16" s="1"/>
      <c r="L16" s="1"/>
      <c r="AC16" s="111"/>
      <c r="AD16" s="111"/>
      <c r="AE16" s="111"/>
      <c r="AF16" s="111"/>
      <c r="AG16" s="1"/>
    </row>
    <row r="17" spans="2:12" ht="15.75" thickBot="1" x14ac:dyDescent="0.3">
      <c r="B17" s="1"/>
      <c r="C17" s="1"/>
      <c r="D17" s="1"/>
      <c r="E17" s="1"/>
      <c r="F17" s="1"/>
      <c r="G17" s="1"/>
      <c r="H17" s="32">
        <f>IF(K17='BILAN GENERAL'!D5,'BILAN GENERAL'!D7)+IF(K17='BILAN GENERAL'!G5,'BILAN GENERAL'!G7)+IF(K17='BILAN GENERAL'!J5,'BILAN GENERAL'!J7)+IF(K17='BILAN GENERAL'!M5,'BILAN GENERAL'!M7)+IF(K17="",'BILAN GENERAL'!P7)</f>
        <v>0.41666666666666669</v>
      </c>
      <c r="I17" s="32">
        <f>IF(K17='BILAN GENERAL'!D5,'BILAN GENERAL'!E7)+IF(K17='BILAN GENERAL'!G5,'BILAN GENERAL'!H7)+IF(K17='BILAN GENERAL'!J5,'BILAN GENERAL'!K7)+IF(K17='BILAN GENERAL'!M5,'BILAN GENERAL'!N7)+IF(K17="",'BILAN GENERAL'!Q7)</f>
        <v>0</v>
      </c>
      <c r="J17" s="32">
        <f>IF(K17='BILAN GENERAL'!D5,'BILAN GENERAL'!F7)+IF(K17='BILAN GENERAL'!G5,'BILAN GENERAL'!I7)+IF(K17='BILAN GENERAL'!J5,'BILAN GENERAL'!L7)+IF(K17='BILAN GENERAL'!M5,'BILAN GENERAL'!P7)+IF(K17="",'BILAN GENERAL'!R7)</f>
        <v>0.41666666666666669</v>
      </c>
      <c r="K17" s="14"/>
      <c r="L17" s="1"/>
    </row>
    <row r="18" spans="2:12" ht="15.75" thickBot="1" x14ac:dyDescent="0.3"/>
    <row r="19" spans="2:12" ht="15.75" thickBot="1" x14ac:dyDescent="0.3">
      <c r="B19" s="141" t="s">
        <v>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3"/>
    </row>
    <row r="20" spans="2:12" x14ac:dyDescent="0.25">
      <c r="B20" s="13"/>
      <c r="C20" s="14"/>
      <c r="D20" s="15"/>
      <c r="E20" s="14"/>
      <c r="F20" s="14"/>
      <c r="G20" s="14"/>
      <c r="H20" s="16"/>
      <c r="I20" s="16"/>
      <c r="J20" s="16"/>
      <c r="K20" s="14"/>
      <c r="L20" s="14"/>
    </row>
    <row r="21" spans="2:12" x14ac:dyDescent="0.25">
      <c r="B21" s="13"/>
      <c r="C21" s="14"/>
      <c r="D21" s="15"/>
      <c r="E21" s="14"/>
      <c r="F21" s="14"/>
      <c r="G21" s="14"/>
      <c r="H21" s="16"/>
      <c r="I21" s="16"/>
      <c r="J21" s="16"/>
      <c r="K21" s="14"/>
      <c r="L21" s="14"/>
    </row>
    <row r="22" spans="2:12" x14ac:dyDescent="0.25">
      <c r="B22" s="107" t="s">
        <v>3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2:12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5.75" thickBot="1" x14ac:dyDescent="0.3">
      <c r="B24" s="1"/>
      <c r="C24" s="1"/>
      <c r="D24" s="1"/>
      <c r="E24" s="1"/>
      <c r="F24" s="1"/>
      <c r="G24" s="1"/>
      <c r="H24" s="22" t="s">
        <v>70</v>
      </c>
      <c r="I24" s="34" t="s">
        <v>26</v>
      </c>
      <c r="J24" s="22" t="s">
        <v>23</v>
      </c>
      <c r="K24" s="1"/>
      <c r="L24" s="1"/>
    </row>
    <row r="25" spans="2:12" ht="15.75" thickBot="1" x14ac:dyDescent="0.3">
      <c r="B25" s="1"/>
      <c r="C25" s="1"/>
      <c r="D25" s="1"/>
      <c r="E25" s="1"/>
      <c r="F25" s="1"/>
      <c r="G25" s="1"/>
      <c r="H25" s="26">
        <f>IF(K25='BILAN GENERAL'!D5,'BILAN GENERAL'!D8)+IF(K25='BILAN GENERAL'!G5,'BILAN GENERAL'!G8)+IF(K25='BILAN GENERAL'!J5,'BILAN GENERAL'!J8)+IF(K25='BILAN GENERAL'!M5,'BILAN GENERAL'!M8)+IF(K25="",'BILAN GENERAL'!P8)</f>
        <v>0</v>
      </c>
      <c r="I25" s="26">
        <f>IF(K25='BILAN GENERAL'!D5,'BILAN GENERAL'!E8)+IF(K25='BILAN GENERAL'!G5,'BILAN GENERAL'!H8)+IF(K25='BILAN GENERAL'!J5,'BILAN GENERAL'!K8)+IF(K25='BILAN GENERAL'!M5,'BILAN GENERAL'!N8)+IF(K25="",'BILAN GENERAL'!Q8)</f>
        <v>0</v>
      </c>
      <c r="J25" s="32">
        <f>IF(K25='BILAN GENERAL'!D5,'BILAN GENERAL'!F8)+IF(K25='BILAN GENERAL'!G5,'BILAN GENERAL'!I8)+IF(K25='BILAN GENERAL'!J5,'BILAN GENERAL'!L8)+IF(K25='BILAN GENERAL'!M5,'BILAN GENERAL'!O8)+IF(K25="",'BILAN GENERAL'!R8)</f>
        <v>0</v>
      </c>
      <c r="K25" s="14"/>
      <c r="L25" s="1"/>
    </row>
    <row r="26" spans="2:12" ht="15.75" thickBot="1" x14ac:dyDescent="0.3"/>
    <row r="27" spans="2:12" ht="15.75" thickBot="1" x14ac:dyDescent="0.3">
      <c r="B27" s="141" t="s">
        <v>2</v>
      </c>
      <c r="C27" s="142"/>
      <c r="D27" s="142"/>
      <c r="E27" s="142"/>
      <c r="F27" s="142"/>
      <c r="G27" s="142"/>
      <c r="H27" s="142"/>
      <c r="I27" s="142"/>
      <c r="J27" s="142"/>
      <c r="K27" s="142"/>
      <c r="L27" s="143"/>
    </row>
    <row r="28" spans="2:12" x14ac:dyDescent="0.25">
      <c r="B28" s="13"/>
      <c r="C28" s="14"/>
      <c r="D28" s="15"/>
      <c r="E28" s="14"/>
      <c r="F28" s="14"/>
      <c r="G28" s="14"/>
      <c r="H28" s="16"/>
      <c r="I28" s="16"/>
      <c r="J28" s="16"/>
      <c r="K28" s="14"/>
      <c r="L28" s="14"/>
    </row>
    <row r="29" spans="2:12" x14ac:dyDescent="0.25">
      <c r="B29" s="13"/>
      <c r="C29" s="14"/>
      <c r="D29" s="15"/>
      <c r="E29" s="14"/>
      <c r="F29" s="14"/>
      <c r="G29" s="14"/>
      <c r="H29" s="16"/>
      <c r="I29" s="16"/>
      <c r="J29" s="16"/>
      <c r="K29" s="14"/>
      <c r="L29" s="14"/>
    </row>
    <row r="30" spans="2:12" x14ac:dyDescent="0.25">
      <c r="B30" s="107" t="s">
        <v>3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</row>
    <row r="31" spans="2:12" ht="15.75" thickBo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ht="15.75" thickBot="1" x14ac:dyDescent="0.3">
      <c r="B32" s="1"/>
      <c r="C32" s="1"/>
      <c r="D32" s="1"/>
      <c r="E32" s="1"/>
      <c r="F32" s="1"/>
      <c r="G32" s="1"/>
      <c r="H32" s="22" t="s">
        <v>70</v>
      </c>
      <c r="I32" s="34" t="s">
        <v>26</v>
      </c>
      <c r="J32" s="22" t="s">
        <v>23</v>
      </c>
      <c r="K32" s="1"/>
      <c r="L32" s="1"/>
    </row>
    <row r="33" spans="2:12" ht="15.75" thickBot="1" x14ac:dyDescent="0.3">
      <c r="B33" s="1"/>
      <c r="C33" s="1"/>
      <c r="D33" s="1"/>
      <c r="E33" s="1"/>
      <c r="F33" s="1"/>
      <c r="G33" s="1"/>
      <c r="H33" s="32">
        <f>IF(K33='BILAN GENERAL'!D5,'BILAN GENERAL'!D9)+IF(K33='BILAN GENERAL'!G5,'BILAN GENERAL'!G9)+IF(K33='BILAN GENERAL'!J5,'BILAN GENERAL'!J9)+IF(K33='BILAN GENERAL'!M5,'BILAN GENERAL'!M9)+IF(K33="",'BILAN GENERAL'!P9)</f>
        <v>0</v>
      </c>
      <c r="I33" s="32">
        <f>IF(K33='BILAN GENERAL'!D5,'BILAN GENERAL'!E9)+IF(K33='BILAN GENERAL'!G5,'BILAN GENERAL'!H9)+IF(K33='BILAN GENERAL'!J5,'BILAN GENERAL'!K9)+IF(K33='BILAN GENERAL'!M5,'BILAN GENERAL'!Q9)+IF(K33="",'BILAN GENERAL'!Q9)</f>
        <v>0</v>
      </c>
      <c r="J33" s="32">
        <f>IF(K33='BILAN GENERAL'!D5,'BILAN GENERAL'!F9)+IF(K33='BILAN GENERAL'!G5,'BILAN GENERAL'!I9)+IF(K33='BILAN GENERAL'!J5,'BILAN GENERAL'!L9)+IF(K33='BILAN GENERAL'!M5,'BILAN GENERAL'!O9)+IF(K33="",'BILAN GENERAL'!R9)</f>
        <v>0</v>
      </c>
      <c r="K33" s="14"/>
      <c r="L33" s="1"/>
    </row>
    <row r="34" spans="2:12" ht="15.75" thickBot="1" x14ac:dyDescent="0.3"/>
    <row r="35" spans="2:12" ht="15.75" thickBot="1" x14ac:dyDescent="0.3">
      <c r="B35" s="141" t="s">
        <v>5</v>
      </c>
      <c r="C35" s="142"/>
      <c r="D35" s="142"/>
      <c r="E35" s="142"/>
      <c r="F35" s="142"/>
      <c r="G35" s="142"/>
      <c r="H35" s="142"/>
      <c r="I35" s="142"/>
      <c r="J35" s="142"/>
      <c r="K35" s="142"/>
      <c r="L35" s="143"/>
    </row>
    <row r="36" spans="2:12" x14ac:dyDescent="0.25">
      <c r="B36" s="18"/>
      <c r="C36" s="19"/>
      <c r="D36" s="20"/>
      <c r="E36" s="19"/>
      <c r="F36" s="19"/>
      <c r="G36" s="19"/>
      <c r="H36" s="21"/>
      <c r="I36" s="21"/>
      <c r="J36" s="21"/>
      <c r="K36" s="19"/>
      <c r="L36" s="19"/>
    </row>
    <row r="37" spans="2:12" x14ac:dyDescent="0.25">
      <c r="B37" s="18"/>
      <c r="C37" s="19"/>
      <c r="D37" s="20"/>
      <c r="E37" s="19"/>
      <c r="F37" s="19"/>
      <c r="G37" s="19"/>
      <c r="H37" s="21"/>
      <c r="I37" s="21"/>
      <c r="J37" s="21"/>
      <c r="K37" s="19"/>
      <c r="L37" s="19"/>
    </row>
    <row r="38" spans="2:12" x14ac:dyDescent="0.25">
      <c r="B38" s="107" t="s">
        <v>3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</row>
    <row r="39" spans="2:12" ht="15.75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ht="15.75" thickBot="1" x14ac:dyDescent="0.3">
      <c r="B40" s="1"/>
      <c r="C40" s="1"/>
      <c r="D40" s="1"/>
      <c r="E40" s="1"/>
      <c r="F40" s="1"/>
      <c r="G40" s="1"/>
      <c r="H40" s="22" t="s">
        <v>70</v>
      </c>
      <c r="I40" s="34" t="s">
        <v>26</v>
      </c>
      <c r="J40" s="22" t="s">
        <v>23</v>
      </c>
      <c r="K40" s="1"/>
      <c r="L40" s="1"/>
    </row>
    <row r="41" spans="2:12" ht="15.75" thickBot="1" x14ac:dyDescent="0.3">
      <c r="B41" s="1"/>
      <c r="C41" s="1"/>
      <c r="D41" s="1"/>
      <c r="E41" s="1"/>
      <c r="F41" s="1"/>
      <c r="G41" s="1"/>
      <c r="H41" s="32">
        <f>IF(K41='BILAN GENERAL'!D5,'BILAN GENERAL'!D10)+IF(K41='BILAN GENERAL'!G5,'BILAN GENERAL'!G10)+IF(K41='BILAN GENERAL'!J5,'BILAN GENERAL'!J10)+IF(K41='BILAN GENERAL'!M5,'BILAN GENERAL'!M10)+IF(K41="",'BILAN GENERAL'!P10)</f>
        <v>0</v>
      </c>
      <c r="I41" s="32">
        <f>IF(K41='BILAN GENERAL'!D5,'BILAN GENERAL'!E10)+IF(K41='BILAN GENERAL'!G5,'BILAN GENERAL'!H10)+IF(K41='BILAN GENERAL'!J5,'BILAN GENERAL'!K10)+IF(K41='BILAN GENERAL'!M5,'BILAN GENERAL'!N10)+IF(K41="",'BILAN GENERAL'!Q10)</f>
        <v>0</v>
      </c>
      <c r="J41" s="33">
        <f>IF(K41='BILAN GENERAL'!D5,'BILAN GENERAL'!F10)+IF(K41='BILAN GENERAL'!G5,'BILAN GENERAL'!I10)+IF(K41='BILAN GENERAL'!J5,'BILAN GENERAL'!L10)+IF(K41='BILAN GENERAL'!M5,'BILAN GENERAL'!O10)+IF(K41="",'BILAN GENERAL'!R10)</f>
        <v>0</v>
      </c>
      <c r="K41" s="14"/>
      <c r="L41" s="1"/>
    </row>
    <row r="42" spans="2:12" ht="15.75" thickBot="1" x14ac:dyDescent="0.3"/>
    <row r="43" spans="2:12" ht="15.75" thickBot="1" x14ac:dyDescent="0.3">
      <c r="B43" s="141" t="s">
        <v>6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3"/>
    </row>
    <row r="44" spans="2:12" x14ac:dyDescent="0.25">
      <c r="B44" s="18"/>
      <c r="C44" s="19"/>
      <c r="D44" s="19"/>
      <c r="E44" s="19"/>
      <c r="F44" s="19"/>
      <c r="G44" s="19"/>
      <c r="H44" s="21"/>
      <c r="I44" s="21"/>
      <c r="J44" s="21"/>
      <c r="K44" s="19"/>
      <c r="L44" s="19"/>
    </row>
    <row r="45" spans="2:12" x14ac:dyDescent="0.25">
      <c r="B45" s="18"/>
      <c r="C45" s="19"/>
      <c r="D45" s="19"/>
      <c r="E45" s="19"/>
      <c r="F45" s="19"/>
      <c r="G45" s="19"/>
      <c r="H45" s="21"/>
      <c r="I45" s="21"/>
      <c r="J45" s="21"/>
      <c r="K45" s="19"/>
      <c r="L45" s="19"/>
    </row>
    <row r="46" spans="2:12" x14ac:dyDescent="0.25">
      <c r="B46" s="107" t="s">
        <v>3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</row>
    <row r="47" spans="2:12" ht="15.75" thickBo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ht="15.75" thickBot="1" x14ac:dyDescent="0.3">
      <c r="B48" s="1"/>
      <c r="C48" s="1"/>
      <c r="D48" s="1"/>
      <c r="E48" s="1"/>
      <c r="F48" s="1"/>
      <c r="G48" s="1"/>
      <c r="H48" s="22" t="s">
        <v>70</v>
      </c>
      <c r="I48" s="34" t="s">
        <v>26</v>
      </c>
      <c r="J48" s="22" t="s">
        <v>23</v>
      </c>
      <c r="K48" s="1"/>
      <c r="L48" s="1"/>
    </row>
    <row r="49" spans="2:12" ht="15.75" customHeight="1" thickBot="1" x14ac:dyDescent="0.3">
      <c r="B49" s="1"/>
      <c r="C49" s="1"/>
      <c r="D49" s="1"/>
      <c r="E49" s="1"/>
      <c r="F49" s="1"/>
      <c r="G49" s="1"/>
      <c r="H49" s="32">
        <f>IF(K49='BILAN GENERAL'!D5,'BILAN GENERAL'!D11)+IF(K49='BILAN GENERAL'!G5,'BILAN GENERAL'!G11)+IF(K49='BILAN GENERAL'!J5,'BILAN GENERAL'!J11)+IF(K49='BILAN GENERAL'!M5,'BILAN GENERAL'!M11)+IF(K49="",'BILAN GENERAL'!P11)</f>
        <v>0</v>
      </c>
      <c r="I49" s="32">
        <f>IF(K49='BILAN GENERAL'!D5,'BILAN GENERAL'!E11)+IF(K49='BILAN GENERAL'!G5,'BILAN GENERAL'!H11)+IF(K49='BILAN GENERAL'!J5,'BILAN GENERAL'!K11)+IF(K49='BILAN GENERAL'!M5,'BILAN GENERAL'!N11)+IF(K49="",'BILAN GENERAL'!Q11)</f>
        <v>0</v>
      </c>
      <c r="J49" s="33">
        <f>IF(K49='BILAN GENERAL'!D5,'BILAN GENERAL'!F11)+IF(K49='BILAN GENERAL'!G5,'BILAN GENERAL'!I11)+IF(K49='BILAN GENERAL'!J5,'BILAN GENERAL'!L11)+IF(K49='BILAN GENERAL'!M5,'BILAN GENERAL'!O11)+IF(K49="",'BILAN GENERAL'!R11)</f>
        <v>0</v>
      </c>
      <c r="K49" s="14"/>
      <c r="L49" s="1"/>
    </row>
    <row r="50" spans="2:12" ht="15.75" customHeight="1" thickBot="1" x14ac:dyDescent="0.3"/>
    <row r="51" spans="2:12" ht="15.75" customHeight="1" thickBot="1" x14ac:dyDescent="0.3">
      <c r="B51" s="141" t="s">
        <v>7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3"/>
    </row>
    <row r="52" spans="2:12" ht="15.75" customHeight="1" x14ac:dyDescent="0.25">
      <c r="B52" s="18"/>
      <c r="C52" s="19"/>
      <c r="D52" s="20"/>
      <c r="E52" s="19"/>
      <c r="F52" s="19"/>
      <c r="G52" s="19"/>
      <c r="H52" s="21"/>
      <c r="I52" s="21"/>
      <c r="J52" s="21"/>
      <c r="K52" s="19"/>
      <c r="L52" s="19"/>
    </row>
    <row r="53" spans="2:12" ht="15.75" customHeight="1" x14ac:dyDescent="0.25">
      <c r="B53" s="18"/>
      <c r="C53" s="19"/>
      <c r="D53" s="20"/>
      <c r="E53" s="19"/>
      <c r="F53" s="19"/>
      <c r="G53" s="19"/>
      <c r="H53" s="21"/>
      <c r="I53" s="21"/>
      <c r="J53" s="21"/>
      <c r="K53" s="19"/>
      <c r="L53" s="19"/>
    </row>
    <row r="54" spans="2:12" x14ac:dyDescent="0.25">
      <c r="B54" s="107" t="s">
        <v>3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</row>
    <row r="55" spans="2:12" ht="15.75" thickBo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ht="15.75" thickBot="1" x14ac:dyDescent="0.3">
      <c r="B56" s="1"/>
      <c r="C56" s="1"/>
      <c r="D56" s="1"/>
      <c r="E56" s="1"/>
      <c r="F56" s="1"/>
      <c r="G56" s="1"/>
      <c r="H56" s="22" t="s">
        <v>70</v>
      </c>
      <c r="I56" s="34" t="s">
        <v>26</v>
      </c>
      <c r="J56" s="22" t="s">
        <v>23</v>
      </c>
      <c r="K56" s="1"/>
      <c r="L56" s="1"/>
    </row>
    <row r="57" spans="2:12" ht="15.75" thickBot="1" x14ac:dyDescent="0.3">
      <c r="B57" s="1"/>
      <c r="C57" s="1"/>
      <c r="D57" s="1"/>
      <c r="E57" s="1"/>
      <c r="F57" s="1"/>
      <c r="G57" s="1"/>
      <c r="H57" s="32">
        <f>IF(K57='BILAN GENERAL'!D5,'BILAN GENERAL'!D12)+IF(K57='BILAN GENERAL'!G5,'BILAN GENERAL'!G12)+IF(K57='BILAN GENERAL'!J5,'BILAN GENERAL'!J12)+IF(K57='BILAN GENERAL'!M5,'BILAN GENERAL'!M12)+IF(K57="",'BILAN GENERAL'!P12)</f>
        <v>0</v>
      </c>
      <c r="I57" s="32">
        <f>IF(K57='BILAN GENERAL'!D5,'BILAN GENERAL'!E12)+IF(K57='BILAN GENERAL'!G5,'BILAN GENERAL'!H12)+IF(K57='BILAN GENERAL'!J5,'BILAN GENERAL'!K12)+IF(K57='BILAN GENERAL'!M5,'BILAN GENERAL'!N12)+IF(K57="",'BILAN GENERAL'!Q12)</f>
        <v>0</v>
      </c>
      <c r="J57" s="33">
        <f>IF(K57='BILAN GENERAL'!D5,'BILAN GENERAL'!F12)+IF(K57='BILAN GENERAL'!G5,'BILAN GENERAL'!I12)+IF(K57='BILAN GENERAL'!J5,'BILAN GENERAL'!L12)+IF(K57='BILAN GENERAL'!M5,'BILAN GENERAL'!O12)+IF(K57="",'BILAN GENERAL'!R12)</f>
        <v>0</v>
      </c>
      <c r="K57" s="14"/>
      <c r="L57" s="1"/>
    </row>
    <row r="58" spans="2:12" ht="15.75" thickBot="1" x14ac:dyDescent="0.3"/>
    <row r="59" spans="2:12" ht="15.75" thickBot="1" x14ac:dyDescent="0.3">
      <c r="B59" s="141" t="s">
        <v>8</v>
      </c>
      <c r="C59" s="142"/>
      <c r="D59" s="142"/>
      <c r="E59" s="142"/>
      <c r="F59" s="142"/>
      <c r="G59" s="142"/>
      <c r="H59" s="142"/>
      <c r="I59" s="142"/>
      <c r="J59" s="142"/>
      <c r="K59" s="142"/>
      <c r="L59" s="143"/>
    </row>
    <row r="60" spans="2:12" x14ac:dyDescent="0.25">
      <c r="B60" s="18"/>
      <c r="C60" s="19"/>
      <c r="D60" s="20"/>
      <c r="E60" s="19"/>
      <c r="F60" s="19"/>
      <c r="G60" s="19"/>
      <c r="H60" s="21"/>
      <c r="I60" s="21"/>
      <c r="J60" s="21"/>
      <c r="K60" s="19"/>
      <c r="L60" s="19"/>
    </row>
    <row r="61" spans="2:12" x14ac:dyDescent="0.25">
      <c r="B61" s="18"/>
      <c r="C61" s="19"/>
      <c r="D61" s="20"/>
      <c r="E61" s="19"/>
      <c r="F61" s="19"/>
      <c r="G61" s="19"/>
      <c r="H61" s="21"/>
      <c r="I61" s="21"/>
      <c r="J61" s="21"/>
      <c r="K61" s="19"/>
      <c r="L61" s="19"/>
    </row>
    <row r="62" spans="2:12" x14ac:dyDescent="0.25">
      <c r="B62" s="107" t="s">
        <v>3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</row>
    <row r="63" spans="2:12" ht="15.75" thickBo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ht="15.75" thickBot="1" x14ac:dyDescent="0.3">
      <c r="B64" s="1"/>
      <c r="C64" s="1"/>
      <c r="D64" s="1"/>
      <c r="E64" s="1"/>
      <c r="F64" s="1"/>
      <c r="G64" s="1"/>
      <c r="H64" s="22" t="s">
        <v>70</v>
      </c>
      <c r="I64" s="34" t="s">
        <v>26</v>
      </c>
      <c r="J64" s="22" t="s">
        <v>23</v>
      </c>
      <c r="K64" s="1"/>
      <c r="L64" s="1"/>
    </row>
    <row r="65" spans="2:12" ht="15.75" thickBot="1" x14ac:dyDescent="0.3">
      <c r="B65" s="1"/>
      <c r="C65" s="1"/>
      <c r="D65" s="1"/>
      <c r="E65" s="1"/>
      <c r="F65" s="1"/>
      <c r="G65" s="1"/>
      <c r="H65" s="32">
        <f>IF(K65='BILAN GENERAL'!D5,'BILAN GENERAL'!D13)+IF(K65='BILAN GENERAL'!G5,'BILAN GENERAL'!G13)+IF(K65='BILAN GENERAL'!J5,'BILAN GENERAL'!J13)+IF(K65='BILAN GENERAL'!M5,'BILAN GENERAL'!M13)+IF(K65="",'BILAN GENERAL'!P13)</f>
        <v>0</v>
      </c>
      <c r="I65" s="32">
        <f>IF(K65='BILAN GENERAL'!D5,'BILAN GENERAL'!E13)+IF(K65='BILAN GENERAL'!G5,'BILAN GENERAL'!H13)+IF(K65='BILAN GENERAL'!J5,'BILAN GENERAL'!K13)+IF(K65='BILAN GENERAL'!M5,'BILAN GENERAL'!N13)+IF(K65="",'BILAN GENERAL'!Q13)</f>
        <v>0</v>
      </c>
      <c r="J65" s="33">
        <f>IF(K65='BILAN GENERAL'!D5,'BILAN GENERAL'!F13)+IF(K65='BILAN GENERAL'!G5,'BILAN GENERAL'!I13)+IF(K65='BILAN GENERAL'!J5,'BILAN GENERAL'!L13)+IF(K65='BILAN GENERAL'!M5,'BILAN GENERAL'!O13)+IF(K65="",'BILAN GENERAL'!R13)</f>
        <v>0</v>
      </c>
      <c r="K65" s="14"/>
      <c r="L65" s="1"/>
    </row>
    <row r="66" spans="2:12" ht="15.75" thickBot="1" x14ac:dyDescent="0.3"/>
    <row r="67" spans="2:12" ht="15.75" thickBot="1" x14ac:dyDescent="0.3">
      <c r="B67" s="141" t="s">
        <v>9</v>
      </c>
      <c r="C67" s="142"/>
      <c r="D67" s="142"/>
      <c r="E67" s="142"/>
      <c r="F67" s="142"/>
      <c r="G67" s="142"/>
      <c r="H67" s="142"/>
      <c r="I67" s="142"/>
      <c r="J67" s="142"/>
      <c r="K67" s="142"/>
      <c r="L67" s="143"/>
    </row>
    <row r="68" spans="2:1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2:12" x14ac:dyDescent="0.25">
      <c r="B69" s="107" t="s">
        <v>3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</row>
    <row r="70" spans="2:12" ht="15.75" thickBo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 ht="15.75" thickBot="1" x14ac:dyDescent="0.3">
      <c r="B71" s="1"/>
      <c r="C71" s="1"/>
      <c r="D71" s="1"/>
      <c r="E71" s="1"/>
      <c r="F71" s="1"/>
      <c r="G71" s="1"/>
      <c r="H71" s="22" t="s">
        <v>70</v>
      </c>
      <c r="I71" s="34" t="s">
        <v>26</v>
      </c>
      <c r="J71" s="22" t="s">
        <v>23</v>
      </c>
      <c r="K71" s="1"/>
      <c r="L71" s="1"/>
    </row>
    <row r="72" spans="2:12" ht="15.75" thickBot="1" x14ac:dyDescent="0.3">
      <c r="B72" s="1"/>
      <c r="C72" s="1"/>
      <c r="D72" s="1"/>
      <c r="E72" s="1"/>
      <c r="F72" s="1"/>
      <c r="G72" s="1"/>
      <c r="H72" s="32">
        <f>IF(K72='BILAN GENERAL'!D5,'BILAN GENERAL'!D14)+IF(K72='BILAN GENERAL'!G5,'BILAN GENERAL'!G14)+IF(K72='BILAN GENERAL'!J5,'BILAN GENERAL'!J14)+IF(K72='BILAN GENERAL'!M5,'BILAN GENERAL'!M14)+IF(K72="",'BILAN GENERAL'!P14)</f>
        <v>0</v>
      </c>
      <c r="I72" s="32">
        <f>IF(K72='BILAN GENERAL'!D5,'BILAN GENERAL'!E14)+IF(K72='BILAN GENERAL'!G5,'BILAN GENERAL'!H14)+IF(K72='BILAN GENERAL'!J5,'BILAN GENERAL'!K14)+IF(K72='BILAN GENERAL'!M5,'BILAN GENERAL'!N14)+IF(K72="",'BILAN GENERAL'!Q14)</f>
        <v>0</v>
      </c>
      <c r="J72" s="33">
        <f>IF(K72='BILAN GENERAL'!D5,'BILAN GENERAL'!F14)+IF(K72='BILAN GENERAL'!G5,'BILAN GENERAL'!I14)+IF(K72='BILAN GENERAL'!J5,'BILAN GENERAL'!L14)+IF(K72='BILAN GENERAL'!M5,'BILAN GENERAL'!O14)+IF(K72="",'BILAN GENERAL'!R14)</f>
        <v>0</v>
      </c>
      <c r="K72" s="14"/>
      <c r="L72" s="1"/>
    </row>
    <row r="73" spans="2:12" ht="15.75" thickBot="1" x14ac:dyDescent="0.3"/>
    <row r="74" spans="2:12" ht="15.75" thickBot="1" x14ac:dyDescent="0.3">
      <c r="B74" s="141" t="s">
        <v>10</v>
      </c>
      <c r="C74" s="142"/>
      <c r="D74" s="142"/>
      <c r="E74" s="142"/>
      <c r="F74" s="142"/>
      <c r="G74" s="142"/>
      <c r="H74" s="142"/>
      <c r="I74" s="142"/>
      <c r="J74" s="142"/>
      <c r="K74" s="142"/>
      <c r="L74" s="143"/>
    </row>
    <row r="75" spans="2:1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2:12" x14ac:dyDescent="0.25">
      <c r="B76" s="107" t="s">
        <v>3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</row>
    <row r="77" spans="2:12" ht="15.75" thickBo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2:12" ht="15.75" thickBot="1" x14ac:dyDescent="0.3">
      <c r="B78" s="1"/>
      <c r="C78" s="1"/>
      <c r="D78" s="1"/>
      <c r="E78" s="1"/>
      <c r="F78" s="1"/>
      <c r="G78" s="1"/>
      <c r="H78" s="22" t="s">
        <v>70</v>
      </c>
      <c r="I78" s="34" t="s">
        <v>26</v>
      </c>
      <c r="J78" s="22" t="s">
        <v>23</v>
      </c>
      <c r="K78" s="1"/>
      <c r="L78" s="1"/>
    </row>
    <row r="79" spans="2:12" ht="15.75" thickBot="1" x14ac:dyDescent="0.3">
      <c r="B79" s="1"/>
      <c r="C79" s="1"/>
      <c r="D79" s="1"/>
      <c r="E79" s="1"/>
      <c r="F79" s="1"/>
      <c r="G79" s="1"/>
      <c r="H79" s="32">
        <f>IF(K79='BILAN GENERAL'!D5,'BILAN GENERAL'!D15)+IF(K79='BILAN GENERAL'!G5,'BILAN GENERAL'!G15)+IF(K79='BILAN GENERAL'!J5,'BILAN GENERAL'!J15)+IF(K79='BILAN GENERAL'!M5,'BILAN GENERAL'!M15)+IF(K79="",'BILAN GENERAL'!P15)</f>
        <v>0</v>
      </c>
      <c r="I79" s="32">
        <f>IF(K79='BILAN GENERAL'!D5,'BILAN GENERAL'!E15)+IF(K79='BILAN GENERAL'!G5,'BILAN GENERAL'!H15)+IF(K79='BILAN GENERAL'!J5,'BILAN GENERAL'!K15)+IF(K79='BILAN GENERAL'!M5,'BILAN GENERAL'!N15)+IF(K79="",'BILAN GENERAL'!Q15)</f>
        <v>0</v>
      </c>
      <c r="J79" s="33">
        <f>IF(K79='BILAN GENERAL'!D5,'BILAN GENERAL'!F15)+IF(K79='BILAN GENERAL'!G5,'BILAN GENERAL'!I15)+IF(K79='BILAN GENERAL'!J5,'BILAN GENERAL'!L15)+IF(K79='BILAN GENERAL'!M5,'BILAN GENERAL'!O15)+IF(K79="",'BILAN GENERAL'!R15)</f>
        <v>0</v>
      </c>
      <c r="K79" s="14"/>
      <c r="L79" s="1"/>
    </row>
    <row r="80" spans="2:12" ht="15.75" thickBot="1" x14ac:dyDescent="0.3"/>
    <row r="81" spans="2:12" ht="15.75" thickBot="1" x14ac:dyDescent="0.3">
      <c r="B81" s="141" t="s">
        <v>11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3"/>
    </row>
    <row r="82" spans="2:1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2:12" x14ac:dyDescent="0.25">
      <c r="B83" s="107" t="s">
        <v>3</v>
      </c>
      <c r="C83" s="107"/>
      <c r="D83" s="107"/>
      <c r="E83" s="107"/>
      <c r="F83" s="107"/>
      <c r="G83" s="107"/>
      <c r="H83" s="107"/>
      <c r="I83" s="107"/>
      <c r="J83" s="107"/>
      <c r="K83" s="107"/>
      <c r="L83" s="107"/>
    </row>
    <row r="84" spans="2:12" ht="15.75" thickBo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2:12" ht="15.75" thickBot="1" x14ac:dyDescent="0.3">
      <c r="B85" s="1"/>
      <c r="C85" s="1"/>
      <c r="D85" s="1"/>
      <c r="E85" s="1"/>
      <c r="F85" s="1"/>
      <c r="G85" s="1"/>
      <c r="H85" s="22" t="s">
        <v>70</v>
      </c>
      <c r="I85" s="34" t="s">
        <v>26</v>
      </c>
      <c r="J85" s="22" t="s">
        <v>23</v>
      </c>
      <c r="K85" s="1"/>
      <c r="L85" s="1"/>
    </row>
    <row r="86" spans="2:12" ht="15.75" thickBot="1" x14ac:dyDescent="0.3">
      <c r="B86" s="1"/>
      <c r="C86" s="1"/>
      <c r="D86" s="1"/>
      <c r="E86" s="1"/>
      <c r="F86" s="1"/>
      <c r="G86" s="1"/>
      <c r="H86" s="32">
        <f>IF(K86='BILAN GENERAL'!D5,'BILAN GENERAL'!D16)+IF(K86='BILAN GENERAL'!G5,'BILAN GENERAL'!G16)+IF(K86='BILAN GENERAL'!J5,'BILAN GENERAL'!J16)+IF(K86='BILAN GENERAL'!M5,'BILAN GENERAL'!M16)+IF(K86="",'BILAN GENERAL'!P16)</f>
        <v>0</v>
      </c>
      <c r="I86" s="32">
        <f>IF(K86='BILAN GENERAL'!D5,'BILAN GENERAL'!E16)+IF(K86='BILAN GENERAL'!G5,'BILAN GENERAL'!H16)+IF(K86='BILAN GENERAL'!J5,'BILAN GENERAL'!K16)+IF(K86='BILAN GENERAL'!M5,'BILAN GENERAL'!N16)+IF(K86="",'BILAN GENERAL'!Q16)</f>
        <v>0</v>
      </c>
      <c r="J86" s="33">
        <f>IF(K86='BILAN GENERAL'!D5,'BILAN GENERAL'!F16)+IF(K86='BILAN GENERAL'!G5,'BILAN GENERAL'!I16)+IF(K86='BILAN GENERAL'!J5,'BILAN GENERAL'!L16)+IF(K86='BILAN GENERAL'!M5,'BILAN GENERAL'!O16)+IF(K86="",'BILAN GENERAL'!R16)</f>
        <v>0</v>
      </c>
      <c r="K86" s="6"/>
      <c r="L86" s="1"/>
    </row>
    <row r="87" spans="2:12" ht="15.75" thickBot="1" x14ac:dyDescent="0.3"/>
    <row r="88" spans="2:12" ht="15.75" thickBot="1" x14ac:dyDescent="0.3">
      <c r="B88" s="141" t="s">
        <v>12</v>
      </c>
      <c r="C88" s="142"/>
      <c r="D88" s="142"/>
      <c r="E88" s="142"/>
      <c r="F88" s="142"/>
      <c r="G88" s="142"/>
      <c r="H88" s="142"/>
      <c r="I88" s="142"/>
      <c r="J88" s="142"/>
      <c r="K88" s="142"/>
      <c r="L88" s="143"/>
    </row>
    <row r="89" spans="2:12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2:12" x14ac:dyDescent="0.25">
      <c r="B90" s="107" t="s">
        <v>3</v>
      </c>
      <c r="C90" s="107"/>
      <c r="D90" s="107"/>
      <c r="E90" s="107"/>
      <c r="F90" s="107"/>
      <c r="G90" s="107"/>
      <c r="H90" s="107"/>
      <c r="I90" s="107"/>
      <c r="J90" s="107"/>
      <c r="K90" s="107"/>
      <c r="L90" s="107"/>
    </row>
    <row r="91" spans="2:12" ht="15.75" thickBo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2:12" ht="15.75" thickBot="1" x14ac:dyDescent="0.3">
      <c r="B92" s="1"/>
      <c r="C92" s="1"/>
      <c r="D92" s="1"/>
      <c r="E92" s="1"/>
      <c r="F92" s="1"/>
      <c r="G92" s="1"/>
      <c r="H92" s="22" t="s">
        <v>70</v>
      </c>
      <c r="I92" s="34" t="s">
        <v>26</v>
      </c>
      <c r="J92" s="22" t="s">
        <v>23</v>
      </c>
      <c r="K92" s="1"/>
      <c r="L92" s="1"/>
    </row>
    <row r="93" spans="2:12" ht="15.75" thickBot="1" x14ac:dyDescent="0.3">
      <c r="B93" s="1"/>
      <c r="C93" s="1"/>
      <c r="D93" s="1"/>
      <c r="E93" s="1"/>
      <c r="F93" s="1"/>
      <c r="G93" s="1"/>
      <c r="H93" s="32">
        <f>IF(K93='BILAN GENERAL'!D5,'BILAN GENERAL'!D17)+IF(K93='BILAN GENERAL'!G5,'BILAN GENERAL'!G17)+IF(K93='BILAN GENERAL'!J5,'BILAN GENERAL'!J17)+IF(K93='BILAN GENERAL'!M5,'BILAN GENERAL'!M17)+IF(K93="",'BILAN GENERAL'!P17)</f>
        <v>0</v>
      </c>
      <c r="I93" s="32">
        <f>IF(K93='BILAN GENERAL'!D5,'BILAN GENERAL'!E17)+IF(K93='BILAN GENERAL'!G5,'BILAN GENERAL'!H17)+IF(K93='BILAN GENERAL'!J5,'BILAN GENERAL'!K17)+IF(K93='BILAN GENERAL'!M5,'BILAN GENERAL'!N17)+IF(K93="",'BILAN GENERAL'!Q17)</f>
        <v>0</v>
      </c>
      <c r="J93" s="33">
        <f>IF(K93='BILAN GENERAL'!D5,'BILAN GENERAL'!F17)+IF(K93='BILAN GENERAL'!G5,'BILAN GENERAL'!I17)+IF(K93='BILAN GENERAL'!J5,'BILAN GENERAL'!L17)+IF(K93='BILAN GENERAL'!M5,'BILAN GENERAL'!O17)+IF(K93="",'BILAN GENERAL'!R17)</f>
        <v>0</v>
      </c>
      <c r="K93" s="14"/>
      <c r="L93" s="1"/>
    </row>
    <row r="94" spans="2:12" ht="15.75" thickBot="1" x14ac:dyDescent="0.3"/>
    <row r="95" spans="2:12" ht="15.75" thickBot="1" x14ac:dyDescent="0.3">
      <c r="B95" s="141" t="s">
        <v>13</v>
      </c>
      <c r="C95" s="142"/>
      <c r="D95" s="142"/>
      <c r="E95" s="142"/>
      <c r="F95" s="142"/>
      <c r="G95" s="142"/>
      <c r="H95" s="142"/>
      <c r="I95" s="142"/>
      <c r="J95" s="142"/>
      <c r="K95" s="142"/>
      <c r="L95" s="143"/>
    </row>
    <row r="96" spans="2:12" x14ac:dyDescent="0.25">
      <c r="B96" s="11"/>
      <c r="C96" s="12"/>
      <c r="D96" s="3"/>
      <c r="E96" s="3"/>
      <c r="F96" s="3"/>
      <c r="G96" s="3"/>
      <c r="H96" s="3"/>
      <c r="I96" s="3"/>
      <c r="J96" s="3"/>
      <c r="K96" s="3"/>
      <c r="L96" s="3"/>
    </row>
    <row r="97" spans="2:12" x14ac:dyDescent="0.25">
      <c r="B97" s="107" t="s">
        <v>3</v>
      </c>
      <c r="C97" s="107"/>
      <c r="D97" s="107"/>
      <c r="E97" s="107"/>
      <c r="F97" s="107"/>
      <c r="G97" s="107"/>
      <c r="H97" s="107"/>
      <c r="I97" s="107"/>
      <c r="J97" s="107"/>
      <c r="K97" s="107"/>
      <c r="L97" s="107"/>
    </row>
    <row r="98" spans="2:12" ht="15.75" thickBot="1" x14ac:dyDescent="0.3"/>
    <row r="99" spans="2:12" ht="15.75" thickBot="1" x14ac:dyDescent="0.3">
      <c r="H99" s="22" t="s">
        <v>70</v>
      </c>
      <c r="I99" s="34" t="s">
        <v>26</v>
      </c>
      <c r="J99" s="22" t="s">
        <v>23</v>
      </c>
    </row>
    <row r="100" spans="2:12" ht="15.75" thickBot="1" x14ac:dyDescent="0.3">
      <c r="H100" s="32">
        <f>IF(K100='BILAN GENERAL'!D5,'BILAN GENERAL'!D18)+IF(K100='BILAN GENERAL'!G5,'BILAN GENERAL'!G18)+IF(K100='BILAN GENERAL'!J5,'BILAN GENERAL'!J18)+IF(K100='BILAN GENERAL'!M5,'BILAN GENERAL'!M18)+IF(K100="",'BILAN GENERAL'!P18)</f>
        <v>0</v>
      </c>
      <c r="I100" s="32">
        <f>IF(K100='BILAN GENERAL'!D5,'BILAN GENERAL'!E18)+IF(K100='BILAN GENERAL'!G5,'BILAN GENERAL'!H18)+IF(K100='BILAN GENERAL'!J5,'BILAN GENERAL'!K18)+IF(K100='BILAN GENERAL'!M5,'BILAN GENERAL'!N18)+IF(K100="",'BILAN GENERAL'!Q18)</f>
        <v>0</v>
      </c>
      <c r="J100" s="33">
        <f>IF(K100='BILAN GENERAL'!D5,'BILAN GENERAL'!F18)+IF(K100='BILAN GENERAL'!G5,'BILAN GENERAL'!I18)+IF(K100='BILAN GENERAL'!J5,'BILAN GENERAL'!L18)+IF(K100='BILAN GENERAL'!M5,'BILAN GENERAL'!O18)+IF(K100="",'BILAN GENERAL'!R18)</f>
        <v>0</v>
      </c>
      <c r="K100" s="14"/>
    </row>
    <row r="105" spans="2:12" x14ac:dyDescent="0.25">
      <c r="L105" s="27"/>
    </row>
    <row r="112" spans="2:12" hidden="1" x14ac:dyDescent="0.25"/>
    <row r="116" ht="9" customHeight="1" x14ac:dyDescent="0.25"/>
    <row r="149" spans="13:37" ht="15.75" thickBot="1" x14ac:dyDescent="0.3"/>
    <row r="150" spans="13:37" ht="15.75" thickBot="1" x14ac:dyDescent="0.3">
      <c r="M150" s="31"/>
    </row>
    <row r="151" spans="13:37" x14ac:dyDescent="0.25"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</row>
    <row r="152" spans="13:37" x14ac:dyDescent="0.25"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</row>
    <row r="153" spans="13:37" x14ac:dyDescent="0.25"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</row>
    <row r="154" spans="13:37" x14ac:dyDescent="0.25"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</row>
    <row r="155" spans="13:37" x14ac:dyDescent="0.25"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</row>
    <row r="156" spans="13:37" x14ac:dyDescent="0.25"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</row>
    <row r="157" spans="13:37" x14ac:dyDescent="0.25"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</row>
    <row r="158" spans="13:37" x14ac:dyDescent="0.25"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</row>
    <row r="159" spans="13:37" x14ac:dyDescent="0.25"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</row>
    <row r="160" spans="13:37" x14ac:dyDescent="0.25"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</row>
    <row r="161" spans="27:37" x14ac:dyDescent="0.25"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</row>
    <row r="162" spans="27:37" x14ac:dyDescent="0.25"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</row>
    <row r="163" spans="27:37" x14ac:dyDescent="0.25"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</row>
    <row r="164" spans="27:37" x14ac:dyDescent="0.25"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</row>
    <row r="165" spans="27:37" x14ac:dyDescent="0.25"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</row>
    <row r="166" spans="27:37" x14ac:dyDescent="0.25"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/>
    </row>
    <row r="167" spans="27:37" x14ac:dyDescent="0.25"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</row>
    <row r="168" spans="27:37" x14ac:dyDescent="0.25">
      <c r="AA168" s="116"/>
      <c r="AB168" s="116"/>
      <c r="AC168" s="116"/>
      <c r="AD168" s="116"/>
      <c r="AE168" s="116"/>
      <c r="AF168" s="116"/>
      <c r="AG168" s="116"/>
      <c r="AH168" s="116"/>
      <c r="AI168" s="116"/>
      <c r="AJ168" s="116"/>
      <c r="AK168" s="116"/>
    </row>
    <row r="169" spans="27:37" x14ac:dyDescent="0.25">
      <c r="AA169" s="116"/>
      <c r="AB169" s="116"/>
      <c r="AC169" s="116"/>
      <c r="AD169" s="116"/>
      <c r="AE169" s="116"/>
      <c r="AF169" s="116"/>
      <c r="AG169" s="116"/>
      <c r="AH169" s="116"/>
      <c r="AI169" s="116"/>
      <c r="AJ169" s="116"/>
      <c r="AK169" s="116"/>
    </row>
    <row r="170" spans="27:37" x14ac:dyDescent="0.25"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</row>
    <row r="171" spans="27:37" x14ac:dyDescent="0.25"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</row>
    <row r="172" spans="27:37" x14ac:dyDescent="0.25"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</row>
    <row r="173" spans="27:37" x14ac:dyDescent="0.25"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</row>
    <row r="174" spans="27:37" x14ac:dyDescent="0.25"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</row>
    <row r="175" spans="27:37" x14ac:dyDescent="0.25"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</row>
    <row r="176" spans="27:37" x14ac:dyDescent="0.25"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</row>
    <row r="177" spans="27:37" x14ac:dyDescent="0.25">
      <c r="AA177" s="116"/>
      <c r="AB177" s="116"/>
      <c r="AC177" s="116"/>
      <c r="AD177" s="116"/>
      <c r="AE177" s="116"/>
      <c r="AF177" s="116"/>
      <c r="AG177" s="116"/>
      <c r="AH177" s="116"/>
      <c r="AI177" s="116"/>
      <c r="AJ177" s="116"/>
      <c r="AK177" s="116"/>
    </row>
    <row r="178" spans="27:37" x14ac:dyDescent="0.25"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</row>
    <row r="179" spans="27:37" x14ac:dyDescent="0.25"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/>
    </row>
    <row r="180" spans="27:37" x14ac:dyDescent="0.25"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  <c r="AK180" s="116"/>
    </row>
    <row r="181" spans="27:37" x14ac:dyDescent="0.25"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/>
    </row>
    <row r="182" spans="27:37" x14ac:dyDescent="0.25"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</row>
    <row r="183" spans="27:37" x14ac:dyDescent="0.25"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</row>
    <row r="184" spans="27:37" x14ac:dyDescent="0.25"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</row>
    <row r="185" spans="27:37" x14ac:dyDescent="0.25"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16"/>
    </row>
    <row r="186" spans="27:37" x14ac:dyDescent="0.25"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</row>
    <row r="187" spans="27:37" x14ac:dyDescent="0.25"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/>
    </row>
    <row r="188" spans="27:37" x14ac:dyDescent="0.25"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</row>
    <row r="189" spans="27:37" x14ac:dyDescent="0.25"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</row>
    <row r="190" spans="27:37" x14ac:dyDescent="0.25"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</row>
    <row r="191" spans="27:37" x14ac:dyDescent="0.25"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/>
    </row>
    <row r="192" spans="27:37" x14ac:dyDescent="0.25"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/>
      <c r="AK192" s="116"/>
    </row>
    <row r="193" spans="27:37" x14ac:dyDescent="0.25"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</row>
    <row r="194" spans="27:37" x14ac:dyDescent="0.25"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</row>
    <row r="195" spans="27:37" x14ac:dyDescent="0.25"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</row>
    <row r="196" spans="27:37" x14ac:dyDescent="0.25"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</row>
    <row r="197" spans="27:37" x14ac:dyDescent="0.25"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</row>
    <row r="198" spans="27:37" x14ac:dyDescent="0.25"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</row>
    <row r="199" spans="27:37" x14ac:dyDescent="0.25"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/>
      <c r="AK199" s="116"/>
    </row>
    <row r="200" spans="27:37" x14ac:dyDescent="0.25"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</row>
    <row r="201" spans="27:37" x14ac:dyDescent="0.25"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/>
    </row>
    <row r="202" spans="27:37" x14ac:dyDescent="0.25"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</row>
    <row r="203" spans="27:37" x14ac:dyDescent="0.25"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</row>
    <row r="204" spans="27:37" x14ac:dyDescent="0.25"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</row>
    <row r="205" spans="27:37" x14ac:dyDescent="0.25"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</row>
    <row r="206" spans="27:37" x14ac:dyDescent="0.25"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</row>
    <row r="207" spans="27:37" x14ac:dyDescent="0.25"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</row>
    <row r="208" spans="27:37" x14ac:dyDescent="0.25"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</row>
    <row r="209" spans="27:37" x14ac:dyDescent="0.25"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/>
    </row>
    <row r="210" spans="27:37" x14ac:dyDescent="0.25"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/>
      <c r="AK210" s="116"/>
    </row>
    <row r="211" spans="27:37" x14ac:dyDescent="0.25"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</row>
    <row r="212" spans="27:37" x14ac:dyDescent="0.25"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</row>
    <row r="213" spans="27:37" x14ac:dyDescent="0.25"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</row>
    <row r="214" spans="27:37" x14ac:dyDescent="0.25"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</row>
    <row r="215" spans="27:37" x14ac:dyDescent="0.25"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</row>
    <row r="216" spans="27:37" x14ac:dyDescent="0.25"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</row>
    <row r="217" spans="27:37" x14ac:dyDescent="0.25"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</row>
    <row r="218" spans="27:37" x14ac:dyDescent="0.25"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</row>
    <row r="219" spans="27:37" x14ac:dyDescent="0.25"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</row>
    <row r="220" spans="27:37" x14ac:dyDescent="0.25"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</row>
    <row r="221" spans="27:37" x14ac:dyDescent="0.25"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</row>
    <row r="222" spans="27:37" x14ac:dyDescent="0.25"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</row>
    <row r="223" spans="27:37" x14ac:dyDescent="0.25"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</row>
    <row r="224" spans="27:37" x14ac:dyDescent="0.25"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16"/>
    </row>
    <row r="225" spans="27:37" x14ac:dyDescent="0.25"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116"/>
      <c r="AK225" s="116"/>
    </row>
    <row r="226" spans="27:37" x14ac:dyDescent="0.25"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/>
    </row>
    <row r="227" spans="27:37" x14ac:dyDescent="0.25"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116"/>
      <c r="AK227" s="116"/>
    </row>
    <row r="228" spans="27:37" x14ac:dyDescent="0.25"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116"/>
      <c r="AK228" s="116"/>
    </row>
    <row r="229" spans="27:37" x14ac:dyDescent="0.25"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</row>
    <row r="230" spans="27:37" x14ac:dyDescent="0.25">
      <c r="AA230" s="116"/>
      <c r="AB230" s="116"/>
      <c r="AC230" s="116"/>
      <c r="AD230" s="116"/>
      <c r="AE230" s="116"/>
      <c r="AF230" s="116"/>
      <c r="AG230" s="116"/>
      <c r="AH230" s="116"/>
      <c r="AI230" s="116"/>
      <c r="AJ230" s="116"/>
      <c r="AK230" s="116"/>
    </row>
    <row r="231" spans="27:37" x14ac:dyDescent="0.25"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</row>
    <row r="232" spans="27:37" x14ac:dyDescent="0.25">
      <c r="AA232" s="116"/>
      <c r="AB232" s="116"/>
      <c r="AC232" s="116"/>
      <c r="AD232" s="116"/>
      <c r="AE232" s="116"/>
      <c r="AF232" s="116"/>
      <c r="AG232" s="116"/>
      <c r="AH232" s="116"/>
      <c r="AI232" s="116"/>
      <c r="AJ232" s="116"/>
      <c r="AK232" s="116"/>
    </row>
    <row r="233" spans="27:37" x14ac:dyDescent="0.25">
      <c r="AA233" s="116"/>
      <c r="AB233" s="116"/>
      <c r="AC233" s="116"/>
      <c r="AD233" s="116"/>
      <c r="AE233" s="116"/>
      <c r="AF233" s="116"/>
      <c r="AG233" s="116"/>
      <c r="AH233" s="116"/>
      <c r="AI233" s="116"/>
      <c r="AJ233" s="116"/>
      <c r="AK233" s="116"/>
    </row>
    <row r="234" spans="27:37" x14ac:dyDescent="0.25"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116"/>
      <c r="AK234" s="116"/>
    </row>
    <row r="235" spans="27:37" x14ac:dyDescent="0.25"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</row>
    <row r="236" spans="27:37" x14ac:dyDescent="0.25"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116"/>
      <c r="AK236" s="116"/>
    </row>
    <row r="237" spans="27:37" x14ac:dyDescent="0.25">
      <c r="AA237" s="116"/>
      <c r="AB237" s="116"/>
      <c r="AC237" s="116"/>
      <c r="AD237" s="116"/>
      <c r="AE237" s="116"/>
      <c r="AF237" s="116"/>
      <c r="AG237" s="116"/>
      <c r="AH237" s="116"/>
      <c r="AI237" s="116"/>
      <c r="AJ237" s="116"/>
      <c r="AK237" s="116"/>
    </row>
    <row r="238" spans="27:37" x14ac:dyDescent="0.25">
      <c r="AA238" s="116"/>
      <c r="AB238" s="116"/>
      <c r="AC238" s="116"/>
      <c r="AD238" s="116"/>
      <c r="AE238" s="116"/>
      <c r="AF238" s="116"/>
      <c r="AG238" s="116"/>
      <c r="AH238" s="116"/>
      <c r="AI238" s="116"/>
      <c r="AJ238" s="116"/>
      <c r="AK238" s="116"/>
    </row>
    <row r="239" spans="27:37" x14ac:dyDescent="0.25"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</row>
    <row r="240" spans="27:37" x14ac:dyDescent="0.25"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</row>
    <row r="241" spans="27:37" x14ac:dyDescent="0.25"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116"/>
      <c r="AK241" s="116"/>
    </row>
    <row r="242" spans="27:37" x14ac:dyDescent="0.25"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</row>
    <row r="243" spans="27:37" x14ac:dyDescent="0.25"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</row>
    <row r="244" spans="27:37" x14ac:dyDescent="0.25"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</row>
    <row r="245" spans="27:37" x14ac:dyDescent="0.25">
      <c r="AA245" s="116"/>
      <c r="AB245" s="116"/>
      <c r="AC245" s="116"/>
      <c r="AD245" s="116"/>
      <c r="AE245" s="116"/>
      <c r="AF245" s="116"/>
      <c r="AG245" s="116"/>
      <c r="AH245" s="116"/>
      <c r="AI245" s="116"/>
      <c r="AJ245" s="116"/>
      <c r="AK245" s="116"/>
    </row>
    <row r="246" spans="27:37" x14ac:dyDescent="0.25">
      <c r="AA246" s="116"/>
      <c r="AB246" s="116"/>
      <c r="AC246" s="116"/>
      <c r="AD246" s="116"/>
      <c r="AE246" s="116"/>
      <c r="AF246" s="116"/>
      <c r="AG246" s="116"/>
      <c r="AH246" s="116"/>
      <c r="AI246" s="116"/>
      <c r="AJ246" s="116"/>
      <c r="AK246" s="116"/>
    </row>
    <row r="247" spans="27:37" x14ac:dyDescent="0.25"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</row>
    <row r="248" spans="27:37" x14ac:dyDescent="0.25">
      <c r="AA248" s="116"/>
      <c r="AB248" s="116"/>
      <c r="AC248" s="116"/>
      <c r="AD248" s="116"/>
      <c r="AE248" s="116"/>
      <c r="AF248" s="116"/>
      <c r="AG248" s="116"/>
      <c r="AH248" s="116"/>
      <c r="AI248" s="116"/>
      <c r="AJ248" s="116"/>
      <c r="AK248" s="116"/>
    </row>
    <row r="249" spans="27:37" x14ac:dyDescent="0.25"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116"/>
      <c r="AK249" s="116"/>
    </row>
    <row r="250" spans="27:37" x14ac:dyDescent="0.25"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116"/>
      <c r="AK250" s="116"/>
    </row>
    <row r="251" spans="27:37" x14ac:dyDescent="0.25"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116"/>
      <c r="AK251" s="116"/>
    </row>
    <row r="252" spans="27:37" x14ac:dyDescent="0.25"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116"/>
      <c r="AK252" s="116"/>
    </row>
  </sheetData>
  <mergeCells count="16">
    <mergeCell ref="B74:L74"/>
    <mergeCell ref="B81:L81"/>
    <mergeCell ref="B88:L88"/>
    <mergeCell ref="B95:L95"/>
    <mergeCell ref="B27:L27"/>
    <mergeCell ref="B35:L35"/>
    <mergeCell ref="B43:L43"/>
    <mergeCell ref="B51:L51"/>
    <mergeCell ref="B59:L59"/>
    <mergeCell ref="B67:L67"/>
    <mergeCell ref="F6:G7"/>
    <mergeCell ref="C7:D7"/>
    <mergeCell ref="C8:D8"/>
    <mergeCell ref="F9:G9"/>
    <mergeCell ref="B11:L11"/>
    <mergeCell ref="B19:L19"/>
  </mergeCells>
  <dataValidations count="9">
    <dataValidation type="list" allowBlank="1" showInputMessage="1" showErrorMessage="1" sqref="E4">
      <formula1>registration</formula1>
    </dataValidation>
    <dataValidation type="list" allowBlank="1" showInputMessage="1" showErrorMessage="1" sqref="F20:F21 F28:F29 F36:F37 F52:F53 F60:F61">
      <formula1>"A400M,A330,A319,C160,C130"</formula1>
    </dataValidation>
    <dataValidation type="list" allowBlank="1" showInputMessage="1" showErrorMessage="1" sqref="E60:E61 E20:E21 E28:E29 E36:E37 E52:E53">
      <formula1>"FRBAA,FRBAB,FRBAC,FRBAD,FRBAE,FRBAF,FRBAG,FRBAF"</formula1>
    </dataValidation>
    <dataValidation type="list" allowBlank="1" showInputMessage="1" showErrorMessage="1" sqref="C4 C20:C21 C28:C29 C36:C37 C52:C53 C60:C61">
      <formula1>captain</formula1>
    </dataValidation>
    <dataValidation type="list" allowBlank="1" showInputMessage="1" showErrorMessage="1" sqref="G4 G20:G21 G28:G29 G36:G37 G52:G53 G60:G61">
      <formula1>"BANQUETTE,CARGO,DROITE,GAUCHE"</formula1>
    </dataValidation>
    <dataValidation type="list" allowBlank="1" showInputMessage="1" showErrorMessage="1" sqref="K4 K20:K21 K28:K29 K36:K37 K52:K53">
      <formula1>"10,22,35,62"</formula1>
    </dataValidation>
    <dataValidation type="list" allowBlank="1" showInputMessage="1" showErrorMessage="1" sqref="K17 K25 K33 K41 K49 K57 K65 K79 K93 K100 K7:K9 K72">
      <formula1>coefficient</formula1>
    </dataValidation>
    <dataValidation type="list" allowBlank="1" showInputMessage="1" showErrorMessage="1" sqref="F4">
      <formula1>"A400M,A330,A319,C160,C130,C135,CN235,E3F,"</formula1>
    </dataValidation>
    <dataValidation type="list" allowBlank="1" showInputMessage="1" showErrorMessage="1" sqref="K60:K61">
      <formula1>"22,30,35"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AK252"/>
  <sheetViews>
    <sheetView showGridLines="0" topLeftCell="L1" zoomScaleNormal="100" workbookViewId="0">
      <selection activeCell="AE11" sqref="AE11"/>
    </sheetView>
  </sheetViews>
  <sheetFormatPr baseColWidth="10" defaultColWidth="8.7109375" defaultRowHeight="15" x14ac:dyDescent="0.25"/>
  <cols>
    <col min="1" max="1" width="2.85546875" customWidth="1"/>
    <col min="2" max="2" width="15.42578125" customWidth="1"/>
    <col min="3" max="3" width="20.85546875" customWidth="1"/>
    <col min="4" max="5" width="11.42578125" customWidth="1"/>
    <col min="6" max="6" width="14.28515625" customWidth="1"/>
    <col min="7" max="7" width="12.7109375" customWidth="1"/>
    <col min="8" max="8" width="17.28515625" customWidth="1"/>
    <col min="9" max="9" width="18" customWidth="1"/>
    <col min="10" max="10" width="14.85546875" customWidth="1"/>
    <col min="12" max="12" width="32.28515625" customWidth="1"/>
    <col min="14" max="14" width="12.5703125" customWidth="1"/>
    <col min="20" max="20" width="14.7109375" customWidth="1"/>
    <col min="21" max="21" width="9.5703125" bestFit="1" customWidth="1"/>
  </cols>
  <sheetData>
    <row r="2" spans="2:33" ht="15.75" thickBot="1" x14ac:dyDescent="0.3"/>
    <row r="3" spans="2:33" ht="15.75" thickBot="1" x14ac:dyDescent="0.3">
      <c r="B3" s="7" t="s">
        <v>0</v>
      </c>
      <c r="C3" s="23" t="s">
        <v>21</v>
      </c>
      <c r="D3" s="9" t="s">
        <v>14</v>
      </c>
      <c r="E3" s="7" t="s">
        <v>22</v>
      </c>
      <c r="F3" s="8" t="s">
        <v>15</v>
      </c>
      <c r="G3" s="7" t="s">
        <v>16</v>
      </c>
      <c r="H3" s="7" t="s">
        <v>17</v>
      </c>
      <c r="I3" s="8" t="s">
        <v>18</v>
      </c>
      <c r="J3" s="8" t="s">
        <v>27</v>
      </c>
      <c r="K3" s="8" t="s">
        <v>19</v>
      </c>
      <c r="L3" s="7" t="s">
        <v>20</v>
      </c>
      <c r="AA3" s="111"/>
      <c r="AB3" s="111"/>
      <c r="AC3" s="111"/>
      <c r="AD3" s="111"/>
      <c r="AE3" s="111"/>
      <c r="AF3" s="111"/>
    </row>
    <row r="4" spans="2:33" ht="19.5" customHeight="1" x14ac:dyDescent="0.25">
      <c r="B4" s="13"/>
      <c r="C4" s="14" t="s">
        <v>30</v>
      </c>
      <c r="D4" s="15"/>
      <c r="E4" s="14"/>
      <c r="F4" s="14" t="s">
        <v>132</v>
      </c>
      <c r="G4" s="14" t="s">
        <v>62</v>
      </c>
      <c r="H4" s="109"/>
      <c r="I4" s="109"/>
      <c r="J4" s="109">
        <f>SUM(H4:I4)</f>
        <v>0</v>
      </c>
      <c r="K4" s="14"/>
      <c r="L4" s="14"/>
      <c r="AA4" s="111"/>
      <c r="AB4" s="111"/>
      <c r="AC4" s="111"/>
      <c r="AD4" s="111"/>
      <c r="AE4" s="111"/>
      <c r="AF4" s="111"/>
    </row>
    <row r="5" spans="2:33" ht="15.75" thickBot="1" x14ac:dyDescent="0.3">
      <c r="J5" s="10"/>
      <c r="AA5" s="111"/>
      <c r="AB5" s="111"/>
      <c r="AC5" s="111"/>
      <c r="AD5" s="111"/>
      <c r="AE5" s="111"/>
      <c r="AF5" s="111"/>
      <c r="AG5" s="1"/>
    </row>
    <row r="6" spans="2:33" ht="15.75" thickBot="1" x14ac:dyDescent="0.3">
      <c r="F6" s="144" t="s">
        <v>24</v>
      </c>
      <c r="G6" s="145"/>
      <c r="H6" s="22" t="s">
        <v>25</v>
      </c>
      <c r="I6" s="22" t="s">
        <v>26</v>
      </c>
      <c r="J6" s="139" t="s">
        <v>23</v>
      </c>
      <c r="AA6" s="111"/>
      <c r="AB6" s="111"/>
      <c r="AC6" s="111"/>
      <c r="AD6" s="111"/>
      <c r="AE6" s="111"/>
      <c r="AF6" s="111"/>
      <c r="AG6" s="1"/>
    </row>
    <row r="7" spans="2:33" ht="15.75" thickBot="1" x14ac:dyDescent="0.3">
      <c r="C7" s="148" t="s">
        <v>69</v>
      </c>
      <c r="D7" s="149"/>
      <c r="F7" s="146"/>
      <c r="G7" s="147"/>
      <c r="H7" s="26">
        <f>IF($K$7='BILAN GENERAL'!D5,'BILAN GENERAL'!D19)+IF($K$7='BILAN GENERAL'!G5,'BILAN GENERAL'!G19)+IF($K$7='BILAN GENERAL'!J5,'BILAN GENERAL'!J19)+IF($K$7='BILAN GENERAL'!M5,'BILAN GENERAL'!M19)+IF($K$7="",'BILAN GENERAL'!P19)</f>
        <v>0.41666666666666669</v>
      </c>
      <c r="I7" s="26">
        <f>IF($K$7='BILAN GENERAL'!D5,'BILAN GENERAL'!E19)+IF($K$7='BILAN GENERAL'!G5,'BILAN GENERAL'!H19)+IF($K$7='BILAN GENERAL'!J5,'BILAN GENERAL'!K19)+IF($K$7='BILAN GENERAL'!M5,'BILAN GENERAL'!N19)+IF($K$7="",'BILAN GENERAL'!Q19)</f>
        <v>0</v>
      </c>
      <c r="J7" s="26">
        <f>IF($K$7='BILAN GENERAL'!D5,'BILAN GENERAL'!F19)+IF($K$7='BILAN GENERAL'!G5,'BILAN GENERAL'!I19)+IF($K$7='BILAN GENERAL'!J5,'BILAN GENERAL'!L19)+IF($K$7='BILAN GENERAL'!M5,'BILAN GENERAL'!O19)+IF($K$7="",'BILAN GENERAL'!R19)</f>
        <v>0.41666666666666669</v>
      </c>
      <c r="K7" s="14"/>
      <c r="Z7" s="225"/>
      <c r="AA7" s="221">
        <f>AA13</f>
        <v>30.458333333333332</v>
      </c>
      <c r="AB7" s="110"/>
      <c r="AC7" s="111"/>
      <c r="AD7" s="111"/>
      <c r="AE7" s="111"/>
      <c r="AF7" s="111"/>
      <c r="AG7" s="1"/>
    </row>
    <row r="8" spans="2:33" ht="15.75" thickBot="1" x14ac:dyDescent="0.3">
      <c r="C8" s="150">
        <f>IF(K7=AA15,AA16,VLOOKUP(K7,AA10:AA16,5,0))</f>
        <v>0</v>
      </c>
      <c r="D8" s="151"/>
      <c r="F8" s="24"/>
      <c r="G8" s="24"/>
      <c r="H8" s="28"/>
      <c r="I8" s="28"/>
      <c r="J8" s="28"/>
      <c r="K8" s="29"/>
      <c r="Z8" s="226">
        <v>10</v>
      </c>
      <c r="AA8" s="222">
        <f>AA13/4</f>
        <v>7.614583333333333</v>
      </c>
      <c r="AB8" s="223">
        <f>('BILAN GENERAL'!D58*4+'BILAN GENERAL'!E58*4)</f>
        <v>0</v>
      </c>
      <c r="AC8" s="111"/>
      <c r="AD8" s="111"/>
      <c r="AE8" s="111"/>
      <c r="AF8" s="111"/>
      <c r="AG8" s="1"/>
    </row>
    <row r="9" spans="2:33" ht="15.75" thickBot="1" x14ac:dyDescent="0.3">
      <c r="F9" s="152" t="s">
        <v>66</v>
      </c>
      <c r="G9" s="153"/>
      <c r="H9" s="35">
        <f>'BILAN GENERAL'!P7</f>
        <v>0.41666666666666669</v>
      </c>
      <c r="I9" s="30">
        <f>'BILAN GENERAL'!Q7</f>
        <v>0</v>
      </c>
      <c r="J9" s="140">
        <f>'BILAN GENERAL'!R7</f>
        <v>0.41666666666666669</v>
      </c>
      <c r="K9" s="29"/>
      <c r="L9" s="27"/>
      <c r="M9" s="27"/>
      <c r="Z9" s="226">
        <v>22</v>
      </c>
      <c r="AA9" s="222">
        <f>AA13/2</f>
        <v>15.229166666666666</v>
      </c>
      <c r="AB9" s="223">
        <f>'BILAN GENERAL'!G58*2+'BILAN GENERAL'!H58*4</f>
        <v>0</v>
      </c>
      <c r="AC9" s="111"/>
      <c r="AD9" s="111"/>
      <c r="AE9" s="111"/>
      <c r="AF9" s="111"/>
      <c r="AG9" s="1"/>
    </row>
    <row r="10" spans="2:33" ht="15.75" thickBot="1" x14ac:dyDescent="0.3">
      <c r="F10" s="24"/>
      <c r="M10" s="25"/>
      <c r="Z10" s="226">
        <v>35</v>
      </c>
      <c r="AA10" s="222">
        <f>AA13/0.5</f>
        <v>60.916666666666664</v>
      </c>
      <c r="AB10" s="223">
        <f>'BILAN GENERAL'!J58*0.5+'BILAN GENERAL'!K58*1</f>
        <v>0</v>
      </c>
      <c r="AC10" s="111"/>
      <c r="AD10" s="111"/>
      <c r="AE10" s="111"/>
      <c r="AF10" s="111"/>
      <c r="AG10" s="1"/>
    </row>
    <row r="11" spans="2:33" ht="15.75" thickBot="1" x14ac:dyDescent="0.3">
      <c r="B11" s="141" t="s">
        <v>1</v>
      </c>
      <c r="C11" s="142"/>
      <c r="D11" s="142"/>
      <c r="E11" s="142"/>
      <c r="F11" s="142"/>
      <c r="G11" s="142"/>
      <c r="H11" s="142"/>
      <c r="I11" s="142"/>
      <c r="J11" s="142"/>
      <c r="K11" s="142"/>
      <c r="L11" s="143"/>
      <c r="Z11" s="226">
        <v>62</v>
      </c>
      <c r="AA11" s="222">
        <f>AA13/8</f>
        <v>3.8072916666666665</v>
      </c>
      <c r="AB11" s="223">
        <f>'BILAN GENERAL'!M58*8+'BILAN GENERAL'!N58*10</f>
        <v>0</v>
      </c>
      <c r="AC11" s="111"/>
      <c r="AD11" s="111"/>
      <c r="AE11" s="111"/>
      <c r="AF11" s="111"/>
      <c r="AG11" s="1"/>
    </row>
    <row r="12" spans="2:33" x14ac:dyDescent="0.25">
      <c r="B12" s="4"/>
      <c r="C12" s="5"/>
      <c r="D12" s="2"/>
      <c r="E12" s="2"/>
      <c r="F12" s="2"/>
      <c r="G12" s="2"/>
      <c r="H12" s="2"/>
      <c r="I12" s="2"/>
      <c r="J12" s="2"/>
      <c r="K12" s="2"/>
      <c r="L12" s="2"/>
      <c r="Z12" s="226"/>
      <c r="AA12" s="222"/>
      <c r="AB12" s="223"/>
      <c r="AC12" s="111"/>
      <c r="AD12" s="111"/>
      <c r="AE12" s="111"/>
      <c r="AF12" s="111"/>
      <c r="AG12" s="1"/>
    </row>
    <row r="13" spans="2:33" ht="15.75" thickBot="1" x14ac:dyDescent="0.3">
      <c r="B13" s="4"/>
      <c r="C13" s="5"/>
      <c r="D13" s="2"/>
      <c r="E13" s="2"/>
      <c r="F13" s="2"/>
      <c r="G13" s="2"/>
      <c r="H13" s="2"/>
      <c r="I13" s="2"/>
      <c r="J13" s="2"/>
      <c r="K13" s="2"/>
      <c r="L13" s="2"/>
      <c r="Z13" s="227"/>
      <c r="AA13" s="224">
        <f>(731/24-AB13)</f>
        <v>30.458333333333332</v>
      </c>
      <c r="AB13" s="112">
        <f>SUM(AB8:AB12)</f>
        <v>0</v>
      </c>
      <c r="AC13" s="111"/>
      <c r="AD13" s="111"/>
      <c r="AE13" s="111"/>
      <c r="AF13" s="111"/>
      <c r="AG13" s="1"/>
    </row>
    <row r="14" spans="2:33" x14ac:dyDescent="0.25">
      <c r="B14" s="107" t="s">
        <v>3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AC14" s="111"/>
      <c r="AD14" s="111"/>
      <c r="AE14" s="111"/>
      <c r="AF14" s="111"/>
      <c r="AG14" s="1"/>
    </row>
    <row r="15" spans="2:33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AC15" s="111"/>
      <c r="AD15" s="111"/>
      <c r="AE15" s="111"/>
      <c r="AF15" s="111"/>
      <c r="AG15" s="1"/>
    </row>
    <row r="16" spans="2:33" ht="15.75" thickBot="1" x14ac:dyDescent="0.3">
      <c r="B16" s="1"/>
      <c r="C16" s="1"/>
      <c r="D16" s="1"/>
      <c r="E16" s="1"/>
      <c r="F16" s="1"/>
      <c r="G16" s="1"/>
      <c r="H16" s="22" t="s">
        <v>70</v>
      </c>
      <c r="I16" s="34" t="s">
        <v>26</v>
      </c>
      <c r="J16" s="22" t="s">
        <v>23</v>
      </c>
      <c r="K16" s="1"/>
      <c r="L16" s="1"/>
      <c r="AC16" s="111"/>
      <c r="AD16" s="111"/>
      <c r="AE16" s="111"/>
      <c r="AF16" s="111"/>
      <c r="AG16" s="1"/>
    </row>
    <row r="17" spans="2:12" ht="15.75" thickBot="1" x14ac:dyDescent="0.3">
      <c r="B17" s="1"/>
      <c r="C17" s="1"/>
      <c r="D17" s="1"/>
      <c r="E17" s="1"/>
      <c r="F17" s="1"/>
      <c r="G17" s="1"/>
      <c r="H17" s="32">
        <f>IF(K17='BILAN GENERAL'!D5,'BILAN GENERAL'!D7)+IF(K17='BILAN GENERAL'!G5,'BILAN GENERAL'!G7)+IF(K17='BILAN GENERAL'!J5,'BILAN GENERAL'!J7)+IF(K17='BILAN GENERAL'!M5,'BILAN GENERAL'!M7)+IF(K17="",'BILAN GENERAL'!P7)</f>
        <v>0.41666666666666669</v>
      </c>
      <c r="I17" s="32">
        <f>IF(K17='BILAN GENERAL'!D5,'BILAN GENERAL'!E7)+IF(K17='BILAN GENERAL'!G5,'BILAN GENERAL'!H7)+IF(K17='BILAN GENERAL'!J5,'BILAN GENERAL'!K7)+IF(K17='BILAN GENERAL'!M5,'BILAN GENERAL'!N7)+IF(K17="",'BILAN GENERAL'!Q7)</f>
        <v>0</v>
      </c>
      <c r="J17" s="32">
        <f>IF(K17='BILAN GENERAL'!D5,'BILAN GENERAL'!F7)+IF(K17='BILAN GENERAL'!G5,'BILAN GENERAL'!I7)+IF(K17='BILAN GENERAL'!J5,'BILAN GENERAL'!L7)+IF(K17='BILAN GENERAL'!M5,'BILAN GENERAL'!P7)+IF(K17="",'BILAN GENERAL'!R7)</f>
        <v>0.41666666666666669</v>
      </c>
      <c r="K17" s="14"/>
      <c r="L17" s="1"/>
    </row>
    <row r="18" spans="2:12" ht="15.75" thickBot="1" x14ac:dyDescent="0.3"/>
    <row r="19" spans="2:12" ht="15.75" thickBot="1" x14ac:dyDescent="0.3">
      <c r="B19" s="141" t="s">
        <v>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3"/>
    </row>
    <row r="20" spans="2:12" x14ac:dyDescent="0.25">
      <c r="B20" s="13"/>
      <c r="C20" s="14"/>
      <c r="D20" s="15"/>
      <c r="E20" s="14"/>
      <c r="F20" s="14"/>
      <c r="G20" s="14"/>
      <c r="H20" s="16"/>
      <c r="I20" s="16"/>
      <c r="J20" s="16"/>
      <c r="K20" s="14"/>
      <c r="L20" s="14"/>
    </row>
    <row r="21" spans="2:12" x14ac:dyDescent="0.25">
      <c r="B21" s="13"/>
      <c r="C21" s="14"/>
      <c r="D21" s="15"/>
      <c r="E21" s="14"/>
      <c r="F21" s="14"/>
      <c r="G21" s="14"/>
      <c r="H21" s="16"/>
      <c r="I21" s="16"/>
      <c r="J21" s="16"/>
      <c r="K21" s="14"/>
      <c r="L21" s="14"/>
    </row>
    <row r="22" spans="2:12" x14ac:dyDescent="0.25">
      <c r="B22" s="107" t="s">
        <v>3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2:12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5.75" thickBot="1" x14ac:dyDescent="0.3">
      <c r="B24" s="1"/>
      <c r="C24" s="1"/>
      <c r="D24" s="1"/>
      <c r="E24" s="1"/>
      <c r="F24" s="1"/>
      <c r="G24" s="1"/>
      <c r="H24" s="22" t="s">
        <v>70</v>
      </c>
      <c r="I24" s="34" t="s">
        <v>26</v>
      </c>
      <c r="J24" s="22" t="s">
        <v>23</v>
      </c>
      <c r="K24" s="1"/>
      <c r="L24" s="1"/>
    </row>
    <row r="25" spans="2:12" ht="15.75" thickBot="1" x14ac:dyDescent="0.3">
      <c r="B25" s="1"/>
      <c r="C25" s="1"/>
      <c r="D25" s="1"/>
      <c r="E25" s="1"/>
      <c r="F25" s="1"/>
      <c r="G25" s="1"/>
      <c r="H25" s="26">
        <f>IF(K25='BILAN GENERAL'!D5,'BILAN GENERAL'!D8)+IF(K25='BILAN GENERAL'!G5,'BILAN GENERAL'!G8)+IF(K25='BILAN GENERAL'!J5,'BILAN GENERAL'!J8)+IF(K25='BILAN GENERAL'!M5,'BILAN GENERAL'!M8)+IF(K25="",'BILAN GENERAL'!P8)</f>
        <v>0</v>
      </c>
      <c r="I25" s="26">
        <f>IF(K25='BILAN GENERAL'!D5,'BILAN GENERAL'!E8)+IF(K25='BILAN GENERAL'!G5,'BILAN GENERAL'!H8)+IF(K25='BILAN GENERAL'!J5,'BILAN GENERAL'!K8)+IF(K25='BILAN GENERAL'!M5,'BILAN GENERAL'!N8)+IF(K25="",'BILAN GENERAL'!Q8)</f>
        <v>0</v>
      </c>
      <c r="J25" s="32">
        <f>IF(K25='BILAN GENERAL'!D5,'BILAN GENERAL'!F8)+IF(K25='BILAN GENERAL'!G5,'BILAN GENERAL'!I8)+IF(K25='BILAN GENERAL'!J5,'BILAN GENERAL'!L8)+IF(K25='BILAN GENERAL'!M5,'BILAN GENERAL'!O8)+IF(K25="",'BILAN GENERAL'!R8)</f>
        <v>0</v>
      </c>
      <c r="K25" s="14"/>
      <c r="L25" s="1"/>
    </row>
    <row r="26" spans="2:12" ht="15.75" thickBot="1" x14ac:dyDescent="0.3"/>
    <row r="27" spans="2:12" ht="15.75" thickBot="1" x14ac:dyDescent="0.3">
      <c r="B27" s="141" t="s">
        <v>2</v>
      </c>
      <c r="C27" s="142"/>
      <c r="D27" s="142"/>
      <c r="E27" s="142"/>
      <c r="F27" s="142"/>
      <c r="G27" s="142"/>
      <c r="H27" s="142"/>
      <c r="I27" s="142"/>
      <c r="J27" s="142"/>
      <c r="K27" s="142"/>
      <c r="L27" s="143"/>
    </row>
    <row r="28" spans="2:12" x14ac:dyDescent="0.25">
      <c r="B28" s="13"/>
      <c r="C28" s="14"/>
      <c r="D28" s="15"/>
      <c r="E28" s="14"/>
      <c r="F28" s="14"/>
      <c r="G28" s="14"/>
      <c r="H28" s="16"/>
      <c r="I28" s="16"/>
      <c r="J28" s="16"/>
      <c r="K28" s="14"/>
      <c r="L28" s="14"/>
    </row>
    <row r="29" spans="2:12" x14ac:dyDescent="0.25">
      <c r="B29" s="13"/>
      <c r="C29" s="14"/>
      <c r="D29" s="15"/>
      <c r="E29" s="14"/>
      <c r="F29" s="14"/>
      <c r="G29" s="14"/>
      <c r="H29" s="16"/>
      <c r="I29" s="16"/>
      <c r="J29" s="16"/>
      <c r="K29" s="14"/>
      <c r="L29" s="14"/>
    </row>
    <row r="30" spans="2:12" x14ac:dyDescent="0.25">
      <c r="B30" s="107" t="s">
        <v>3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</row>
    <row r="31" spans="2:12" ht="15.75" thickBo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ht="15.75" thickBot="1" x14ac:dyDescent="0.3">
      <c r="B32" s="1"/>
      <c r="C32" s="1"/>
      <c r="D32" s="1"/>
      <c r="E32" s="1"/>
      <c r="F32" s="1"/>
      <c r="G32" s="1"/>
      <c r="H32" s="22" t="s">
        <v>70</v>
      </c>
      <c r="I32" s="34" t="s">
        <v>26</v>
      </c>
      <c r="J32" s="22" t="s">
        <v>23</v>
      </c>
      <c r="K32" s="1"/>
      <c r="L32" s="1"/>
    </row>
    <row r="33" spans="2:12" ht="15.75" thickBot="1" x14ac:dyDescent="0.3">
      <c r="B33" s="1"/>
      <c r="C33" s="1"/>
      <c r="D33" s="1"/>
      <c r="E33" s="1"/>
      <c r="F33" s="1"/>
      <c r="G33" s="1"/>
      <c r="H33" s="32">
        <f>IF(K33='BILAN GENERAL'!D5,'BILAN GENERAL'!D9)+IF(K33='BILAN GENERAL'!G5,'BILAN GENERAL'!G9)+IF(K33='BILAN GENERAL'!J5,'BILAN GENERAL'!J9)+IF(K33='BILAN GENERAL'!M5,'BILAN GENERAL'!M9)+IF(K33="",'BILAN GENERAL'!P9)</f>
        <v>0</v>
      </c>
      <c r="I33" s="32">
        <f>IF(K33='BILAN GENERAL'!D5,'BILAN GENERAL'!E9)+IF(K33='BILAN GENERAL'!G5,'BILAN GENERAL'!H9)+IF(K33='BILAN GENERAL'!J5,'BILAN GENERAL'!K9)+IF(K33='BILAN GENERAL'!M5,'BILAN GENERAL'!Q9)+IF(K33="",'BILAN GENERAL'!Q9)</f>
        <v>0</v>
      </c>
      <c r="J33" s="32">
        <f>IF(K33='BILAN GENERAL'!D5,'BILAN GENERAL'!F9)+IF(K33='BILAN GENERAL'!G5,'BILAN GENERAL'!I9)+IF(K33='BILAN GENERAL'!J5,'BILAN GENERAL'!L9)+IF(K33='BILAN GENERAL'!M5,'BILAN GENERAL'!O9)+IF(K33="",'BILAN GENERAL'!R9)</f>
        <v>0</v>
      </c>
      <c r="K33" s="14"/>
      <c r="L33" s="1"/>
    </row>
    <row r="34" spans="2:12" ht="15.75" thickBot="1" x14ac:dyDescent="0.3"/>
    <row r="35" spans="2:12" ht="15.75" thickBot="1" x14ac:dyDescent="0.3">
      <c r="B35" s="141" t="s">
        <v>5</v>
      </c>
      <c r="C35" s="142"/>
      <c r="D35" s="142"/>
      <c r="E35" s="142"/>
      <c r="F35" s="142"/>
      <c r="G35" s="142"/>
      <c r="H35" s="142"/>
      <c r="I35" s="142"/>
      <c r="J35" s="142"/>
      <c r="K35" s="142"/>
      <c r="L35" s="143"/>
    </row>
    <row r="36" spans="2:12" x14ac:dyDescent="0.25">
      <c r="B36" s="18"/>
      <c r="C36" s="19"/>
      <c r="D36" s="20"/>
      <c r="E36" s="19"/>
      <c r="F36" s="19"/>
      <c r="G36" s="19"/>
      <c r="H36" s="21"/>
      <c r="I36" s="21"/>
      <c r="J36" s="21"/>
      <c r="K36" s="19"/>
      <c r="L36" s="19"/>
    </row>
    <row r="37" spans="2:12" x14ac:dyDescent="0.25">
      <c r="B37" s="18"/>
      <c r="C37" s="19"/>
      <c r="D37" s="20"/>
      <c r="E37" s="19"/>
      <c r="F37" s="19"/>
      <c r="G37" s="19"/>
      <c r="H37" s="21"/>
      <c r="I37" s="21"/>
      <c r="J37" s="21"/>
      <c r="K37" s="19"/>
      <c r="L37" s="19"/>
    </row>
    <row r="38" spans="2:12" x14ac:dyDescent="0.25">
      <c r="B38" s="107" t="s">
        <v>3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</row>
    <row r="39" spans="2:12" ht="15.75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ht="15.75" thickBot="1" x14ac:dyDescent="0.3">
      <c r="B40" s="1"/>
      <c r="C40" s="1"/>
      <c r="D40" s="1"/>
      <c r="E40" s="1"/>
      <c r="F40" s="1"/>
      <c r="G40" s="1"/>
      <c r="H40" s="22" t="s">
        <v>70</v>
      </c>
      <c r="I40" s="34" t="s">
        <v>26</v>
      </c>
      <c r="J40" s="22" t="s">
        <v>23</v>
      </c>
      <c r="K40" s="1"/>
      <c r="L40" s="1"/>
    </row>
    <row r="41" spans="2:12" ht="15.75" thickBot="1" x14ac:dyDescent="0.3">
      <c r="B41" s="1"/>
      <c r="C41" s="1"/>
      <c r="D41" s="1"/>
      <c r="E41" s="1"/>
      <c r="F41" s="1"/>
      <c r="G41" s="1"/>
      <c r="H41" s="32">
        <f>IF(K41='BILAN GENERAL'!D5,'BILAN GENERAL'!D10)+IF(K41='BILAN GENERAL'!G5,'BILAN GENERAL'!G10)+IF(K41='BILAN GENERAL'!J5,'BILAN GENERAL'!J10)+IF(K41='BILAN GENERAL'!M5,'BILAN GENERAL'!M10)+IF(K41="",'BILAN GENERAL'!P10)</f>
        <v>0</v>
      </c>
      <c r="I41" s="32">
        <f>IF(K41='BILAN GENERAL'!D5,'BILAN GENERAL'!E10)+IF(K41='BILAN GENERAL'!G5,'BILAN GENERAL'!H10)+IF(K41='BILAN GENERAL'!J5,'BILAN GENERAL'!K10)+IF(K41='BILAN GENERAL'!M5,'BILAN GENERAL'!N10)+IF(K41="",'BILAN GENERAL'!Q10)</f>
        <v>0</v>
      </c>
      <c r="J41" s="33">
        <f>IF(K41='BILAN GENERAL'!D5,'BILAN GENERAL'!F10)+IF(K41='BILAN GENERAL'!G5,'BILAN GENERAL'!I10)+IF(K41='BILAN GENERAL'!J5,'BILAN GENERAL'!L10)+IF(K41='BILAN GENERAL'!M5,'BILAN GENERAL'!O10)+IF(K41="",'BILAN GENERAL'!R10)</f>
        <v>0</v>
      </c>
      <c r="K41" s="14"/>
      <c r="L41" s="1"/>
    </row>
    <row r="42" spans="2:12" ht="15.75" thickBot="1" x14ac:dyDescent="0.3"/>
    <row r="43" spans="2:12" ht="15.75" thickBot="1" x14ac:dyDescent="0.3">
      <c r="B43" s="141" t="s">
        <v>6</v>
      </c>
      <c r="C43" s="142"/>
      <c r="D43" s="142"/>
      <c r="E43" s="142"/>
      <c r="F43" s="142"/>
      <c r="G43" s="142"/>
      <c r="H43" s="142"/>
      <c r="I43" s="142"/>
      <c r="J43" s="142"/>
      <c r="K43" s="142"/>
      <c r="L43" s="143"/>
    </row>
    <row r="44" spans="2:12" x14ac:dyDescent="0.25">
      <c r="B44" s="18"/>
      <c r="C44" s="19"/>
      <c r="D44" s="19"/>
      <c r="E44" s="19"/>
      <c r="F44" s="19"/>
      <c r="G44" s="19"/>
      <c r="H44" s="21"/>
      <c r="I44" s="21"/>
      <c r="J44" s="21"/>
      <c r="K44" s="19"/>
      <c r="L44" s="19"/>
    </row>
    <row r="45" spans="2:12" x14ac:dyDescent="0.25">
      <c r="B45" s="18"/>
      <c r="C45" s="19"/>
      <c r="D45" s="19"/>
      <c r="E45" s="19"/>
      <c r="F45" s="19"/>
      <c r="G45" s="19"/>
      <c r="H45" s="21"/>
      <c r="I45" s="21"/>
      <c r="J45" s="21"/>
      <c r="K45" s="19"/>
      <c r="L45" s="19"/>
    </row>
    <row r="46" spans="2:12" x14ac:dyDescent="0.25">
      <c r="B46" s="107" t="s">
        <v>3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</row>
    <row r="47" spans="2:12" ht="15.75" thickBo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2" ht="15.75" thickBot="1" x14ac:dyDescent="0.3">
      <c r="B48" s="1"/>
      <c r="C48" s="1"/>
      <c r="D48" s="1"/>
      <c r="E48" s="1"/>
      <c r="F48" s="1"/>
      <c r="G48" s="1"/>
      <c r="H48" s="22" t="s">
        <v>70</v>
      </c>
      <c r="I48" s="34" t="s">
        <v>26</v>
      </c>
      <c r="J48" s="22" t="s">
        <v>23</v>
      </c>
      <c r="K48" s="1"/>
      <c r="L48" s="1"/>
    </row>
    <row r="49" spans="2:12" ht="15.75" customHeight="1" thickBot="1" x14ac:dyDescent="0.3">
      <c r="B49" s="1"/>
      <c r="C49" s="1"/>
      <c r="D49" s="1"/>
      <c r="E49" s="1"/>
      <c r="F49" s="1"/>
      <c r="G49" s="1"/>
      <c r="H49" s="32">
        <f>IF(K49='BILAN GENERAL'!D5,'BILAN GENERAL'!D11)+IF(K49='BILAN GENERAL'!G5,'BILAN GENERAL'!G11)+IF(K49='BILAN GENERAL'!J5,'BILAN GENERAL'!J11)+IF(K49='BILAN GENERAL'!M5,'BILAN GENERAL'!M11)+IF(K49="",'BILAN GENERAL'!P11)</f>
        <v>0</v>
      </c>
      <c r="I49" s="32">
        <f>IF(K49='BILAN GENERAL'!D5,'BILAN GENERAL'!E11)+IF(K49='BILAN GENERAL'!G5,'BILAN GENERAL'!H11)+IF(K49='BILAN GENERAL'!J5,'BILAN GENERAL'!K11)+IF(K49='BILAN GENERAL'!M5,'BILAN GENERAL'!N11)+IF(K49="",'BILAN GENERAL'!Q11)</f>
        <v>0</v>
      </c>
      <c r="J49" s="33">
        <f>IF(K49='BILAN GENERAL'!D5,'BILAN GENERAL'!F11)+IF(K49='BILAN GENERAL'!G5,'BILAN GENERAL'!I11)+IF(K49='BILAN GENERAL'!J5,'BILAN GENERAL'!L11)+IF(K49='BILAN GENERAL'!M5,'BILAN GENERAL'!O11)+IF(K49="",'BILAN GENERAL'!R11)</f>
        <v>0</v>
      </c>
      <c r="K49" s="14"/>
      <c r="L49" s="1"/>
    </row>
    <row r="50" spans="2:12" ht="15.75" customHeight="1" thickBot="1" x14ac:dyDescent="0.3"/>
    <row r="51" spans="2:12" ht="15.75" customHeight="1" thickBot="1" x14ac:dyDescent="0.3">
      <c r="B51" s="141" t="s">
        <v>7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3"/>
    </row>
    <row r="52" spans="2:12" ht="15.75" customHeight="1" x14ac:dyDescent="0.25">
      <c r="B52" s="18"/>
      <c r="C52" s="19"/>
      <c r="D52" s="20"/>
      <c r="E52" s="19"/>
      <c r="F52" s="19"/>
      <c r="G52" s="19"/>
      <c r="H52" s="21"/>
      <c r="I52" s="21"/>
      <c r="J52" s="21"/>
      <c r="K52" s="19"/>
      <c r="L52" s="19"/>
    </row>
    <row r="53" spans="2:12" ht="15.75" customHeight="1" x14ac:dyDescent="0.25">
      <c r="B53" s="18"/>
      <c r="C53" s="19"/>
      <c r="D53" s="20"/>
      <c r="E53" s="19"/>
      <c r="F53" s="19"/>
      <c r="G53" s="19"/>
      <c r="H53" s="21"/>
      <c r="I53" s="21"/>
      <c r="J53" s="21"/>
      <c r="K53" s="19"/>
      <c r="L53" s="19"/>
    </row>
    <row r="54" spans="2:12" x14ac:dyDescent="0.25">
      <c r="B54" s="107" t="s">
        <v>3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</row>
    <row r="55" spans="2:12" ht="15.75" thickBo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ht="15.75" thickBot="1" x14ac:dyDescent="0.3">
      <c r="B56" s="1"/>
      <c r="C56" s="1"/>
      <c r="D56" s="1"/>
      <c r="E56" s="1"/>
      <c r="F56" s="1"/>
      <c r="G56" s="1"/>
      <c r="H56" s="22" t="s">
        <v>70</v>
      </c>
      <c r="I56" s="34" t="s">
        <v>26</v>
      </c>
      <c r="J56" s="22" t="s">
        <v>23</v>
      </c>
      <c r="K56" s="1"/>
      <c r="L56" s="1"/>
    </row>
    <row r="57" spans="2:12" ht="15.75" thickBot="1" x14ac:dyDescent="0.3">
      <c r="B57" s="1"/>
      <c r="C57" s="1"/>
      <c r="D57" s="1"/>
      <c r="E57" s="1"/>
      <c r="F57" s="1"/>
      <c r="G57" s="1"/>
      <c r="H57" s="32">
        <f>IF(K57='BILAN GENERAL'!D5,'BILAN GENERAL'!D12)+IF(K57='BILAN GENERAL'!G5,'BILAN GENERAL'!G12)+IF(K57='BILAN GENERAL'!J5,'BILAN GENERAL'!J12)+IF(K57='BILAN GENERAL'!M5,'BILAN GENERAL'!M12)+IF(K57="",'BILAN GENERAL'!P12)</f>
        <v>0</v>
      </c>
      <c r="I57" s="32">
        <f>IF(K57='BILAN GENERAL'!D5,'BILAN GENERAL'!E12)+IF(K57='BILAN GENERAL'!G5,'BILAN GENERAL'!H12)+IF(K57='BILAN GENERAL'!J5,'BILAN GENERAL'!K12)+IF(K57='BILAN GENERAL'!M5,'BILAN GENERAL'!N12)+IF(K57="",'BILAN GENERAL'!Q12)</f>
        <v>0</v>
      </c>
      <c r="J57" s="33">
        <f>IF(K57='BILAN GENERAL'!D5,'BILAN GENERAL'!F12)+IF(K57='BILAN GENERAL'!G5,'BILAN GENERAL'!I12)+IF(K57='BILAN GENERAL'!J5,'BILAN GENERAL'!L12)+IF(K57='BILAN GENERAL'!M5,'BILAN GENERAL'!O12)+IF(K57="",'BILAN GENERAL'!R12)</f>
        <v>0</v>
      </c>
      <c r="K57" s="14"/>
      <c r="L57" s="1"/>
    </row>
    <row r="58" spans="2:12" ht="15.75" thickBot="1" x14ac:dyDescent="0.3"/>
    <row r="59" spans="2:12" ht="15.75" thickBot="1" x14ac:dyDescent="0.3">
      <c r="B59" s="141" t="s">
        <v>8</v>
      </c>
      <c r="C59" s="142"/>
      <c r="D59" s="142"/>
      <c r="E59" s="142"/>
      <c r="F59" s="142"/>
      <c r="G59" s="142"/>
      <c r="H59" s="142"/>
      <c r="I59" s="142"/>
      <c r="J59" s="142"/>
      <c r="K59" s="142"/>
      <c r="L59" s="143"/>
    </row>
    <row r="60" spans="2:12" x14ac:dyDescent="0.25">
      <c r="B60" s="18"/>
      <c r="C60" s="19"/>
      <c r="D60" s="20"/>
      <c r="E60" s="19"/>
      <c r="F60" s="19"/>
      <c r="G60" s="19"/>
      <c r="H60" s="21"/>
      <c r="I60" s="21"/>
      <c r="J60" s="21"/>
      <c r="K60" s="19"/>
      <c r="L60" s="19"/>
    </row>
    <row r="61" spans="2:12" x14ac:dyDescent="0.25">
      <c r="B61" s="18"/>
      <c r="C61" s="19"/>
      <c r="D61" s="20"/>
      <c r="E61" s="19"/>
      <c r="F61" s="19"/>
      <c r="G61" s="19"/>
      <c r="H61" s="21"/>
      <c r="I61" s="21"/>
      <c r="J61" s="21"/>
      <c r="K61" s="19"/>
      <c r="L61" s="19"/>
    </row>
    <row r="62" spans="2:12" x14ac:dyDescent="0.25">
      <c r="B62" s="107" t="s">
        <v>3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</row>
    <row r="63" spans="2:12" ht="15.75" thickBo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ht="15.75" thickBot="1" x14ac:dyDescent="0.3">
      <c r="B64" s="1"/>
      <c r="C64" s="1"/>
      <c r="D64" s="1"/>
      <c r="E64" s="1"/>
      <c r="F64" s="1"/>
      <c r="G64" s="1"/>
      <c r="H64" s="22" t="s">
        <v>70</v>
      </c>
      <c r="I64" s="34" t="s">
        <v>26</v>
      </c>
      <c r="J64" s="22" t="s">
        <v>23</v>
      </c>
      <c r="K64" s="1"/>
      <c r="L64" s="1"/>
    </row>
    <row r="65" spans="2:12" ht="15.75" thickBot="1" x14ac:dyDescent="0.3">
      <c r="B65" s="1"/>
      <c r="C65" s="1"/>
      <c r="D65" s="1"/>
      <c r="E65" s="1"/>
      <c r="F65" s="1"/>
      <c r="G65" s="1"/>
      <c r="H65" s="32">
        <f>IF(K65='BILAN GENERAL'!D5,'BILAN GENERAL'!D13)+IF(K65='BILAN GENERAL'!G5,'BILAN GENERAL'!G13)+IF(K65='BILAN GENERAL'!J5,'BILAN GENERAL'!J13)+IF(K65='BILAN GENERAL'!M5,'BILAN GENERAL'!M13)+IF(K65="",'BILAN GENERAL'!P13)</f>
        <v>0</v>
      </c>
      <c r="I65" s="32">
        <f>IF(K65='BILAN GENERAL'!D5,'BILAN GENERAL'!E13)+IF(K65='BILAN GENERAL'!G5,'BILAN GENERAL'!H13)+IF(K65='BILAN GENERAL'!J5,'BILAN GENERAL'!K13)+IF(K65='BILAN GENERAL'!M5,'BILAN GENERAL'!N13)+IF(K65="",'BILAN GENERAL'!Q13)</f>
        <v>0</v>
      </c>
      <c r="J65" s="33">
        <f>IF(K65='BILAN GENERAL'!D5,'BILAN GENERAL'!F13)+IF(K65='BILAN GENERAL'!G5,'BILAN GENERAL'!I13)+IF(K65='BILAN GENERAL'!J5,'BILAN GENERAL'!L13)+IF(K65='BILAN GENERAL'!M5,'BILAN GENERAL'!O13)+IF(K65="",'BILAN GENERAL'!R13)</f>
        <v>0</v>
      </c>
      <c r="K65" s="14"/>
      <c r="L65" s="1"/>
    </row>
    <row r="66" spans="2:12" ht="15.75" thickBot="1" x14ac:dyDescent="0.3"/>
    <row r="67" spans="2:12" ht="15.75" thickBot="1" x14ac:dyDescent="0.3">
      <c r="B67" s="141" t="s">
        <v>9</v>
      </c>
      <c r="C67" s="142"/>
      <c r="D67" s="142"/>
      <c r="E67" s="142"/>
      <c r="F67" s="142"/>
      <c r="G67" s="142"/>
      <c r="H67" s="142"/>
      <c r="I67" s="142"/>
      <c r="J67" s="142"/>
      <c r="K67" s="142"/>
      <c r="L67" s="143"/>
    </row>
    <row r="68" spans="2:1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2:12" x14ac:dyDescent="0.25">
      <c r="B69" s="107" t="s">
        <v>3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</row>
    <row r="70" spans="2:12" ht="15.75" thickBo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 ht="15.75" thickBot="1" x14ac:dyDescent="0.3">
      <c r="B71" s="1"/>
      <c r="C71" s="1"/>
      <c r="D71" s="1"/>
      <c r="E71" s="1"/>
      <c r="F71" s="1"/>
      <c r="G71" s="1"/>
      <c r="H71" s="22" t="s">
        <v>70</v>
      </c>
      <c r="I71" s="34" t="s">
        <v>26</v>
      </c>
      <c r="J71" s="22" t="s">
        <v>23</v>
      </c>
      <c r="K71" s="1"/>
      <c r="L71" s="1"/>
    </row>
    <row r="72" spans="2:12" ht="15.75" thickBot="1" x14ac:dyDescent="0.3">
      <c r="B72" s="1"/>
      <c r="C72" s="1"/>
      <c r="D72" s="1"/>
      <c r="E72" s="1"/>
      <c r="F72" s="1"/>
      <c r="G72" s="1"/>
      <c r="H72" s="32">
        <f>IF(K72='BILAN GENERAL'!D5,'BILAN GENERAL'!D14)+IF(K72='BILAN GENERAL'!G5,'BILAN GENERAL'!G14)+IF(K72='BILAN GENERAL'!J5,'BILAN GENERAL'!J14)+IF(K72='BILAN GENERAL'!M5,'BILAN GENERAL'!M14)+IF(K72="",'BILAN GENERAL'!P14)</f>
        <v>0</v>
      </c>
      <c r="I72" s="32">
        <f>IF(K72='BILAN GENERAL'!D5,'BILAN GENERAL'!E14)+IF(K72='BILAN GENERAL'!G5,'BILAN GENERAL'!H14)+IF(K72='BILAN GENERAL'!J5,'BILAN GENERAL'!K14)+IF(K72='BILAN GENERAL'!M5,'BILAN GENERAL'!N14)+IF(K72="",'BILAN GENERAL'!Q14)</f>
        <v>0</v>
      </c>
      <c r="J72" s="33">
        <f>IF(K72='BILAN GENERAL'!D5,'BILAN GENERAL'!F14)+IF(K72='BILAN GENERAL'!G5,'BILAN GENERAL'!I14)+IF(K72='BILAN GENERAL'!J5,'BILAN GENERAL'!L14)+IF(K72='BILAN GENERAL'!M5,'BILAN GENERAL'!O14)+IF(K72="",'BILAN GENERAL'!R14)</f>
        <v>0</v>
      </c>
      <c r="K72" s="14"/>
      <c r="L72" s="1"/>
    </row>
    <row r="73" spans="2:12" ht="15.75" thickBot="1" x14ac:dyDescent="0.3"/>
    <row r="74" spans="2:12" ht="15.75" thickBot="1" x14ac:dyDescent="0.3">
      <c r="B74" s="141" t="s">
        <v>10</v>
      </c>
      <c r="C74" s="142"/>
      <c r="D74" s="142"/>
      <c r="E74" s="142"/>
      <c r="F74" s="142"/>
      <c r="G74" s="142"/>
      <c r="H74" s="142"/>
      <c r="I74" s="142"/>
      <c r="J74" s="142"/>
      <c r="K74" s="142"/>
      <c r="L74" s="143"/>
    </row>
    <row r="75" spans="2:1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2:12" x14ac:dyDescent="0.25">
      <c r="B76" s="107" t="s">
        <v>3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</row>
    <row r="77" spans="2:12" ht="15.75" thickBo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2:12" ht="15.75" thickBot="1" x14ac:dyDescent="0.3">
      <c r="B78" s="1"/>
      <c r="C78" s="1"/>
      <c r="D78" s="1"/>
      <c r="E78" s="1"/>
      <c r="F78" s="1"/>
      <c r="G78" s="1"/>
      <c r="H78" s="22" t="s">
        <v>70</v>
      </c>
      <c r="I78" s="34" t="s">
        <v>26</v>
      </c>
      <c r="J78" s="22" t="s">
        <v>23</v>
      </c>
      <c r="K78" s="1"/>
      <c r="L78" s="1"/>
    </row>
    <row r="79" spans="2:12" ht="15.75" thickBot="1" x14ac:dyDescent="0.3">
      <c r="B79" s="1"/>
      <c r="C79" s="1"/>
      <c r="D79" s="1"/>
      <c r="E79" s="1"/>
      <c r="F79" s="1"/>
      <c r="G79" s="1"/>
      <c r="H79" s="32">
        <f>IF(K79='BILAN GENERAL'!D5,'BILAN GENERAL'!D15)+IF(K79='BILAN GENERAL'!G5,'BILAN GENERAL'!G15)+IF(K79='BILAN GENERAL'!J5,'BILAN GENERAL'!J15)+IF(K79='BILAN GENERAL'!M5,'BILAN GENERAL'!M15)+IF(K79="",'BILAN GENERAL'!P15)</f>
        <v>0</v>
      </c>
      <c r="I79" s="32">
        <f>IF(K79='BILAN GENERAL'!D5,'BILAN GENERAL'!E15)+IF(K79='BILAN GENERAL'!G5,'BILAN GENERAL'!H15)+IF(K79='BILAN GENERAL'!J5,'BILAN GENERAL'!K15)+IF(K79='BILAN GENERAL'!M5,'BILAN GENERAL'!N15)+IF(K79="",'BILAN GENERAL'!Q15)</f>
        <v>0</v>
      </c>
      <c r="J79" s="33">
        <f>IF(K79='BILAN GENERAL'!D5,'BILAN GENERAL'!F15)+IF(K79='BILAN GENERAL'!G5,'BILAN GENERAL'!I15)+IF(K79='BILAN GENERAL'!J5,'BILAN GENERAL'!L15)+IF(K79='BILAN GENERAL'!M5,'BILAN GENERAL'!O15)+IF(K79="",'BILAN GENERAL'!R15)</f>
        <v>0</v>
      </c>
      <c r="K79" s="14"/>
      <c r="L79" s="1"/>
    </row>
    <row r="80" spans="2:12" ht="15.75" thickBot="1" x14ac:dyDescent="0.3"/>
    <row r="81" spans="2:12" ht="15.75" thickBot="1" x14ac:dyDescent="0.3">
      <c r="B81" s="141" t="s">
        <v>11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3"/>
    </row>
    <row r="82" spans="2:1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2:12" x14ac:dyDescent="0.25">
      <c r="B83" s="107" t="s">
        <v>3</v>
      </c>
      <c r="C83" s="107"/>
      <c r="D83" s="107"/>
      <c r="E83" s="107"/>
      <c r="F83" s="107"/>
      <c r="G83" s="107"/>
      <c r="H83" s="107"/>
      <c r="I83" s="107"/>
      <c r="J83" s="107"/>
      <c r="K83" s="107"/>
      <c r="L83" s="107"/>
    </row>
    <row r="84" spans="2:12" ht="15.75" thickBo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2:12" ht="15.75" thickBot="1" x14ac:dyDescent="0.3">
      <c r="B85" s="1"/>
      <c r="C85" s="1"/>
      <c r="D85" s="1"/>
      <c r="E85" s="1"/>
      <c r="F85" s="1"/>
      <c r="G85" s="1"/>
      <c r="H85" s="22" t="s">
        <v>70</v>
      </c>
      <c r="I85" s="34" t="s">
        <v>26</v>
      </c>
      <c r="J85" s="22" t="s">
        <v>23</v>
      </c>
      <c r="K85" s="1"/>
      <c r="L85" s="1"/>
    </row>
    <row r="86" spans="2:12" ht="15.75" thickBot="1" x14ac:dyDescent="0.3">
      <c r="B86" s="1"/>
      <c r="C86" s="1"/>
      <c r="D86" s="1"/>
      <c r="E86" s="1"/>
      <c r="F86" s="1"/>
      <c r="G86" s="1"/>
      <c r="H86" s="32">
        <f>IF(K86='BILAN GENERAL'!D5,'BILAN GENERAL'!D16)+IF(K86='BILAN GENERAL'!G5,'BILAN GENERAL'!G16)+IF(K86='BILAN GENERAL'!J5,'BILAN GENERAL'!J16)+IF(K86='BILAN GENERAL'!M5,'BILAN GENERAL'!M16)+IF(K86="",'BILAN GENERAL'!P16)</f>
        <v>0</v>
      </c>
      <c r="I86" s="32">
        <f>IF(K86='BILAN GENERAL'!D5,'BILAN GENERAL'!E16)+IF(K86='BILAN GENERAL'!G5,'BILAN GENERAL'!H16)+IF(K86='BILAN GENERAL'!J5,'BILAN GENERAL'!K16)+IF(K86='BILAN GENERAL'!M5,'BILAN GENERAL'!N16)+IF(K86="",'BILAN GENERAL'!Q16)</f>
        <v>0</v>
      </c>
      <c r="J86" s="33">
        <f>IF(K86='BILAN GENERAL'!D5,'BILAN GENERAL'!F16)+IF(K86='BILAN GENERAL'!G5,'BILAN GENERAL'!I16)+IF(K86='BILAN GENERAL'!J5,'BILAN GENERAL'!L16)+IF(K86='BILAN GENERAL'!M5,'BILAN GENERAL'!O16)+IF(K86="",'BILAN GENERAL'!R16)</f>
        <v>0</v>
      </c>
      <c r="K86" s="6"/>
      <c r="L86" s="1"/>
    </row>
    <row r="87" spans="2:12" ht="15.75" thickBot="1" x14ac:dyDescent="0.3"/>
    <row r="88" spans="2:12" ht="15.75" thickBot="1" x14ac:dyDescent="0.3">
      <c r="B88" s="141" t="s">
        <v>12</v>
      </c>
      <c r="C88" s="142"/>
      <c r="D88" s="142"/>
      <c r="E88" s="142"/>
      <c r="F88" s="142"/>
      <c r="G88" s="142"/>
      <c r="H88" s="142"/>
      <c r="I88" s="142"/>
      <c r="J88" s="142"/>
      <c r="K88" s="142"/>
      <c r="L88" s="143"/>
    </row>
    <row r="89" spans="2:12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2:12" x14ac:dyDescent="0.25">
      <c r="B90" s="107" t="s">
        <v>3</v>
      </c>
      <c r="C90" s="107"/>
      <c r="D90" s="107"/>
      <c r="E90" s="107"/>
      <c r="F90" s="107"/>
      <c r="G90" s="107"/>
      <c r="H90" s="107"/>
      <c r="I90" s="107"/>
      <c r="J90" s="107"/>
      <c r="K90" s="107"/>
      <c r="L90" s="107"/>
    </row>
    <row r="91" spans="2:12" ht="15.75" thickBo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2:12" ht="15.75" thickBot="1" x14ac:dyDescent="0.3">
      <c r="B92" s="1"/>
      <c r="C92" s="1"/>
      <c r="D92" s="1"/>
      <c r="E92" s="1"/>
      <c r="F92" s="1"/>
      <c r="G92" s="1"/>
      <c r="H92" s="22" t="s">
        <v>70</v>
      </c>
      <c r="I92" s="34" t="s">
        <v>26</v>
      </c>
      <c r="J92" s="22" t="s">
        <v>23</v>
      </c>
      <c r="K92" s="1"/>
      <c r="L92" s="1"/>
    </row>
    <row r="93" spans="2:12" ht="15.75" thickBot="1" x14ac:dyDescent="0.3">
      <c r="B93" s="1"/>
      <c r="C93" s="1"/>
      <c r="D93" s="1"/>
      <c r="E93" s="1"/>
      <c r="F93" s="1"/>
      <c r="G93" s="1"/>
      <c r="H93" s="32">
        <f>IF(K93='BILAN GENERAL'!D5,'BILAN GENERAL'!D17)+IF(K93='BILAN GENERAL'!G5,'BILAN GENERAL'!G17)+IF(K93='BILAN GENERAL'!J5,'BILAN GENERAL'!J17)+IF(K93='BILAN GENERAL'!M5,'BILAN GENERAL'!M17)+IF(K93="",'BILAN GENERAL'!P17)</f>
        <v>0</v>
      </c>
      <c r="I93" s="32">
        <f>IF(K93='BILAN GENERAL'!D5,'BILAN GENERAL'!E17)+IF(K93='BILAN GENERAL'!G5,'BILAN GENERAL'!H17)+IF(K93='BILAN GENERAL'!J5,'BILAN GENERAL'!K17)+IF(K93='BILAN GENERAL'!M5,'BILAN GENERAL'!N17)+IF(K93="",'BILAN GENERAL'!Q17)</f>
        <v>0</v>
      </c>
      <c r="J93" s="33">
        <f>IF(K93='BILAN GENERAL'!D5,'BILAN GENERAL'!F17)+IF(K93='BILAN GENERAL'!G5,'BILAN GENERAL'!I17)+IF(K93='BILAN GENERAL'!J5,'BILAN GENERAL'!L17)+IF(K93='BILAN GENERAL'!M5,'BILAN GENERAL'!O17)+IF(K93="",'BILAN GENERAL'!R17)</f>
        <v>0</v>
      </c>
      <c r="K93" s="14"/>
      <c r="L93" s="1"/>
    </row>
    <row r="94" spans="2:12" ht="15.75" thickBot="1" x14ac:dyDescent="0.3"/>
    <row r="95" spans="2:12" ht="15.75" thickBot="1" x14ac:dyDescent="0.3">
      <c r="B95" s="141" t="s">
        <v>13</v>
      </c>
      <c r="C95" s="142"/>
      <c r="D95" s="142"/>
      <c r="E95" s="142"/>
      <c r="F95" s="142"/>
      <c r="G95" s="142"/>
      <c r="H95" s="142"/>
      <c r="I95" s="142"/>
      <c r="J95" s="142"/>
      <c r="K95" s="142"/>
      <c r="L95" s="143"/>
    </row>
    <row r="96" spans="2:12" x14ac:dyDescent="0.25">
      <c r="B96" s="11"/>
      <c r="C96" s="12"/>
      <c r="D96" s="3"/>
      <c r="E96" s="3"/>
      <c r="F96" s="3"/>
      <c r="G96" s="3"/>
      <c r="H96" s="3"/>
      <c r="I96" s="3"/>
      <c r="J96" s="3"/>
      <c r="K96" s="3"/>
      <c r="L96" s="3"/>
    </row>
    <row r="97" spans="2:12" x14ac:dyDescent="0.25">
      <c r="B97" s="107" t="s">
        <v>3</v>
      </c>
      <c r="C97" s="107"/>
      <c r="D97" s="107"/>
      <c r="E97" s="107"/>
      <c r="F97" s="107"/>
      <c r="G97" s="107"/>
      <c r="H97" s="107"/>
      <c r="I97" s="107"/>
      <c r="J97" s="107"/>
      <c r="K97" s="107"/>
      <c r="L97" s="107"/>
    </row>
    <row r="98" spans="2:12" ht="15.75" thickBot="1" x14ac:dyDescent="0.3"/>
    <row r="99" spans="2:12" ht="15.75" thickBot="1" x14ac:dyDescent="0.3">
      <c r="H99" s="22" t="s">
        <v>70</v>
      </c>
      <c r="I99" s="34" t="s">
        <v>26</v>
      </c>
      <c r="J99" s="22" t="s">
        <v>23</v>
      </c>
    </row>
    <row r="100" spans="2:12" ht="15.75" thickBot="1" x14ac:dyDescent="0.3">
      <c r="H100" s="32">
        <f>IF(K100='BILAN GENERAL'!D5,'BILAN GENERAL'!D18)+IF(K100='BILAN GENERAL'!G5,'BILAN GENERAL'!G18)+IF(K100='BILAN GENERAL'!J5,'BILAN GENERAL'!J18)+IF(K100='BILAN GENERAL'!M5,'BILAN GENERAL'!M18)+IF(K100="",'BILAN GENERAL'!P18)</f>
        <v>0</v>
      </c>
      <c r="I100" s="32">
        <f>IF(K100='BILAN GENERAL'!D5,'BILAN GENERAL'!E18)+IF(K100='BILAN GENERAL'!G5,'BILAN GENERAL'!H18)+IF(K100='BILAN GENERAL'!J5,'BILAN GENERAL'!K18)+IF(K100='BILAN GENERAL'!M5,'BILAN GENERAL'!N18)+IF(K100="",'BILAN GENERAL'!Q18)</f>
        <v>0</v>
      </c>
      <c r="J100" s="33">
        <f>IF(K100='BILAN GENERAL'!D5,'BILAN GENERAL'!F18)+IF(K100='BILAN GENERAL'!G5,'BILAN GENERAL'!I18)+IF(K100='BILAN GENERAL'!J5,'BILAN GENERAL'!L18)+IF(K100='BILAN GENERAL'!M5,'BILAN GENERAL'!O18)+IF(K100="",'BILAN GENERAL'!R18)</f>
        <v>0</v>
      </c>
      <c r="K100" s="14"/>
    </row>
    <row r="105" spans="2:12" x14ac:dyDescent="0.25">
      <c r="L105" s="27"/>
    </row>
    <row r="112" spans="2:12" hidden="1" x14ac:dyDescent="0.25"/>
    <row r="116" ht="9" customHeight="1" x14ac:dyDescent="0.25"/>
    <row r="149" spans="13:37" ht="15.75" thickBot="1" x14ac:dyDescent="0.3"/>
    <row r="150" spans="13:37" ht="15.75" thickBot="1" x14ac:dyDescent="0.3">
      <c r="M150" s="31"/>
    </row>
    <row r="151" spans="13:37" x14ac:dyDescent="0.25"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</row>
    <row r="152" spans="13:37" x14ac:dyDescent="0.25"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</row>
    <row r="153" spans="13:37" x14ac:dyDescent="0.25"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</row>
    <row r="154" spans="13:37" x14ac:dyDescent="0.25"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</row>
    <row r="155" spans="13:37" x14ac:dyDescent="0.25"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</row>
    <row r="156" spans="13:37" x14ac:dyDescent="0.25"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</row>
    <row r="157" spans="13:37" x14ac:dyDescent="0.25"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</row>
    <row r="158" spans="13:37" x14ac:dyDescent="0.25"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</row>
    <row r="159" spans="13:37" x14ac:dyDescent="0.25"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</row>
    <row r="160" spans="13:37" x14ac:dyDescent="0.25"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</row>
    <row r="161" spans="27:37" x14ac:dyDescent="0.25"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</row>
    <row r="162" spans="27:37" x14ac:dyDescent="0.25"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</row>
    <row r="163" spans="27:37" x14ac:dyDescent="0.25"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</row>
    <row r="164" spans="27:37" x14ac:dyDescent="0.25"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</row>
    <row r="165" spans="27:37" x14ac:dyDescent="0.25"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</row>
    <row r="166" spans="27:37" x14ac:dyDescent="0.25"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/>
    </row>
    <row r="167" spans="27:37" x14ac:dyDescent="0.25"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</row>
    <row r="168" spans="27:37" x14ac:dyDescent="0.25">
      <c r="AA168" s="116"/>
      <c r="AB168" s="116"/>
      <c r="AC168" s="116"/>
      <c r="AD168" s="116"/>
      <c r="AE168" s="116"/>
      <c r="AF168" s="116"/>
      <c r="AG168" s="116"/>
      <c r="AH168" s="116"/>
      <c r="AI168" s="116"/>
      <c r="AJ168" s="116"/>
      <c r="AK168" s="116"/>
    </row>
    <row r="169" spans="27:37" x14ac:dyDescent="0.25">
      <c r="AA169" s="116"/>
      <c r="AB169" s="116"/>
      <c r="AC169" s="116"/>
      <c r="AD169" s="116"/>
      <c r="AE169" s="116"/>
      <c r="AF169" s="116"/>
      <c r="AG169" s="116"/>
      <c r="AH169" s="116"/>
      <c r="AI169" s="116"/>
      <c r="AJ169" s="116"/>
      <c r="AK169" s="116"/>
    </row>
    <row r="170" spans="27:37" x14ac:dyDescent="0.25"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</row>
    <row r="171" spans="27:37" x14ac:dyDescent="0.25"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</row>
    <row r="172" spans="27:37" x14ac:dyDescent="0.25"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</row>
    <row r="173" spans="27:37" x14ac:dyDescent="0.25"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</row>
    <row r="174" spans="27:37" x14ac:dyDescent="0.25"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</row>
    <row r="175" spans="27:37" x14ac:dyDescent="0.25"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</row>
    <row r="176" spans="27:37" x14ac:dyDescent="0.25"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</row>
    <row r="177" spans="27:37" x14ac:dyDescent="0.25">
      <c r="AA177" s="116"/>
      <c r="AB177" s="116"/>
      <c r="AC177" s="116"/>
      <c r="AD177" s="116"/>
      <c r="AE177" s="116"/>
      <c r="AF177" s="116"/>
      <c r="AG177" s="116"/>
      <c r="AH177" s="116"/>
      <c r="AI177" s="116"/>
      <c r="AJ177" s="116"/>
      <c r="AK177" s="116"/>
    </row>
    <row r="178" spans="27:37" x14ac:dyDescent="0.25"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</row>
    <row r="179" spans="27:37" x14ac:dyDescent="0.25"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/>
    </row>
    <row r="180" spans="27:37" x14ac:dyDescent="0.25"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  <c r="AK180" s="116"/>
    </row>
    <row r="181" spans="27:37" x14ac:dyDescent="0.25"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/>
    </row>
    <row r="182" spans="27:37" x14ac:dyDescent="0.25"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</row>
    <row r="183" spans="27:37" x14ac:dyDescent="0.25"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</row>
    <row r="184" spans="27:37" x14ac:dyDescent="0.25"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</row>
    <row r="185" spans="27:37" x14ac:dyDescent="0.25"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16"/>
    </row>
    <row r="186" spans="27:37" x14ac:dyDescent="0.25"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</row>
    <row r="187" spans="27:37" x14ac:dyDescent="0.25"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/>
    </row>
    <row r="188" spans="27:37" x14ac:dyDescent="0.25"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</row>
    <row r="189" spans="27:37" x14ac:dyDescent="0.25"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</row>
    <row r="190" spans="27:37" x14ac:dyDescent="0.25"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</row>
    <row r="191" spans="27:37" x14ac:dyDescent="0.25"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/>
    </row>
    <row r="192" spans="27:37" x14ac:dyDescent="0.25"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/>
      <c r="AK192" s="116"/>
    </row>
    <row r="193" spans="27:37" x14ac:dyDescent="0.25"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</row>
    <row r="194" spans="27:37" x14ac:dyDescent="0.25"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</row>
    <row r="195" spans="27:37" x14ac:dyDescent="0.25"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</row>
    <row r="196" spans="27:37" x14ac:dyDescent="0.25"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</row>
    <row r="197" spans="27:37" x14ac:dyDescent="0.25"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</row>
    <row r="198" spans="27:37" x14ac:dyDescent="0.25"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</row>
    <row r="199" spans="27:37" x14ac:dyDescent="0.25"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/>
      <c r="AK199" s="116"/>
    </row>
    <row r="200" spans="27:37" x14ac:dyDescent="0.25"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</row>
    <row r="201" spans="27:37" x14ac:dyDescent="0.25"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/>
    </row>
    <row r="202" spans="27:37" x14ac:dyDescent="0.25"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</row>
    <row r="203" spans="27:37" x14ac:dyDescent="0.25"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</row>
    <row r="204" spans="27:37" x14ac:dyDescent="0.25"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</row>
    <row r="205" spans="27:37" x14ac:dyDescent="0.25"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</row>
    <row r="206" spans="27:37" x14ac:dyDescent="0.25"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</row>
    <row r="207" spans="27:37" x14ac:dyDescent="0.25"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</row>
    <row r="208" spans="27:37" x14ac:dyDescent="0.25"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</row>
    <row r="209" spans="27:37" x14ac:dyDescent="0.25"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/>
    </row>
    <row r="210" spans="27:37" x14ac:dyDescent="0.25"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/>
      <c r="AK210" s="116"/>
    </row>
    <row r="211" spans="27:37" x14ac:dyDescent="0.25"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</row>
    <row r="212" spans="27:37" x14ac:dyDescent="0.25"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</row>
    <row r="213" spans="27:37" x14ac:dyDescent="0.25"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</row>
    <row r="214" spans="27:37" x14ac:dyDescent="0.25"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</row>
    <row r="215" spans="27:37" x14ac:dyDescent="0.25"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</row>
    <row r="216" spans="27:37" x14ac:dyDescent="0.25"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</row>
    <row r="217" spans="27:37" x14ac:dyDescent="0.25"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</row>
    <row r="218" spans="27:37" x14ac:dyDescent="0.25"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</row>
    <row r="219" spans="27:37" x14ac:dyDescent="0.25"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</row>
    <row r="220" spans="27:37" x14ac:dyDescent="0.25"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</row>
    <row r="221" spans="27:37" x14ac:dyDescent="0.25"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</row>
    <row r="222" spans="27:37" x14ac:dyDescent="0.25"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</row>
    <row r="223" spans="27:37" x14ac:dyDescent="0.25"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</row>
    <row r="224" spans="27:37" x14ac:dyDescent="0.25"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16"/>
    </row>
    <row r="225" spans="27:37" x14ac:dyDescent="0.25"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116"/>
      <c r="AK225" s="116"/>
    </row>
    <row r="226" spans="27:37" x14ac:dyDescent="0.25"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/>
    </row>
    <row r="227" spans="27:37" x14ac:dyDescent="0.25"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116"/>
      <c r="AK227" s="116"/>
    </row>
    <row r="228" spans="27:37" x14ac:dyDescent="0.25"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116"/>
      <c r="AK228" s="116"/>
    </row>
    <row r="229" spans="27:37" x14ac:dyDescent="0.25"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</row>
    <row r="230" spans="27:37" x14ac:dyDescent="0.25">
      <c r="AA230" s="116"/>
      <c r="AB230" s="116"/>
      <c r="AC230" s="116"/>
      <c r="AD230" s="116"/>
      <c r="AE230" s="116"/>
      <c r="AF230" s="116"/>
      <c r="AG230" s="116"/>
      <c r="AH230" s="116"/>
      <c r="AI230" s="116"/>
      <c r="AJ230" s="116"/>
      <c r="AK230" s="116"/>
    </row>
    <row r="231" spans="27:37" x14ac:dyDescent="0.25"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</row>
    <row r="232" spans="27:37" x14ac:dyDescent="0.25">
      <c r="AA232" s="116"/>
      <c r="AB232" s="116"/>
      <c r="AC232" s="116"/>
      <c r="AD232" s="116"/>
      <c r="AE232" s="116"/>
      <c r="AF232" s="116"/>
      <c r="AG232" s="116"/>
      <c r="AH232" s="116"/>
      <c r="AI232" s="116"/>
      <c r="AJ232" s="116"/>
      <c r="AK232" s="116"/>
    </row>
    <row r="233" spans="27:37" x14ac:dyDescent="0.25">
      <c r="AA233" s="116"/>
      <c r="AB233" s="116"/>
      <c r="AC233" s="116"/>
      <c r="AD233" s="116"/>
      <c r="AE233" s="116"/>
      <c r="AF233" s="116"/>
      <c r="AG233" s="116"/>
      <c r="AH233" s="116"/>
      <c r="AI233" s="116"/>
      <c r="AJ233" s="116"/>
      <c r="AK233" s="116"/>
    </row>
    <row r="234" spans="27:37" x14ac:dyDescent="0.25"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116"/>
      <c r="AK234" s="116"/>
    </row>
    <row r="235" spans="27:37" x14ac:dyDescent="0.25"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</row>
    <row r="236" spans="27:37" x14ac:dyDescent="0.25"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116"/>
      <c r="AK236" s="116"/>
    </row>
    <row r="237" spans="27:37" x14ac:dyDescent="0.25">
      <c r="AA237" s="116"/>
      <c r="AB237" s="116"/>
      <c r="AC237" s="116"/>
      <c r="AD237" s="116"/>
      <c r="AE237" s="116"/>
      <c r="AF237" s="116"/>
      <c r="AG237" s="116"/>
      <c r="AH237" s="116"/>
      <c r="AI237" s="116"/>
      <c r="AJ237" s="116"/>
      <c r="AK237" s="116"/>
    </row>
    <row r="238" spans="27:37" x14ac:dyDescent="0.25">
      <c r="AA238" s="116"/>
      <c r="AB238" s="116"/>
      <c r="AC238" s="116"/>
      <c r="AD238" s="116"/>
      <c r="AE238" s="116"/>
      <c r="AF238" s="116"/>
      <c r="AG238" s="116"/>
      <c r="AH238" s="116"/>
      <c r="AI238" s="116"/>
      <c r="AJ238" s="116"/>
      <c r="AK238" s="116"/>
    </row>
    <row r="239" spans="27:37" x14ac:dyDescent="0.25"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</row>
    <row r="240" spans="27:37" x14ac:dyDescent="0.25"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</row>
    <row r="241" spans="27:37" x14ac:dyDescent="0.25"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116"/>
      <c r="AK241" s="116"/>
    </row>
    <row r="242" spans="27:37" x14ac:dyDescent="0.25"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</row>
    <row r="243" spans="27:37" x14ac:dyDescent="0.25"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</row>
    <row r="244" spans="27:37" x14ac:dyDescent="0.25"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</row>
    <row r="245" spans="27:37" x14ac:dyDescent="0.25">
      <c r="AA245" s="116"/>
      <c r="AB245" s="116"/>
      <c r="AC245" s="116"/>
      <c r="AD245" s="116"/>
      <c r="AE245" s="116"/>
      <c r="AF245" s="116"/>
      <c r="AG245" s="116"/>
      <c r="AH245" s="116"/>
      <c r="AI245" s="116"/>
      <c r="AJ245" s="116"/>
      <c r="AK245" s="116"/>
    </row>
    <row r="246" spans="27:37" x14ac:dyDescent="0.25">
      <c r="AA246" s="116"/>
      <c r="AB246" s="116"/>
      <c r="AC246" s="116"/>
      <c r="AD246" s="116"/>
      <c r="AE246" s="116"/>
      <c r="AF246" s="116"/>
      <c r="AG246" s="116"/>
      <c r="AH246" s="116"/>
      <c r="AI246" s="116"/>
      <c r="AJ246" s="116"/>
      <c r="AK246" s="116"/>
    </row>
    <row r="247" spans="27:37" x14ac:dyDescent="0.25"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</row>
    <row r="248" spans="27:37" x14ac:dyDescent="0.25">
      <c r="AA248" s="116"/>
      <c r="AB248" s="116"/>
      <c r="AC248" s="116"/>
      <c r="AD248" s="116"/>
      <c r="AE248" s="116"/>
      <c r="AF248" s="116"/>
      <c r="AG248" s="116"/>
      <c r="AH248" s="116"/>
      <c r="AI248" s="116"/>
      <c r="AJ248" s="116"/>
      <c r="AK248" s="116"/>
    </row>
    <row r="249" spans="27:37" x14ac:dyDescent="0.25"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116"/>
      <c r="AK249" s="116"/>
    </row>
    <row r="250" spans="27:37" x14ac:dyDescent="0.25"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116"/>
      <c r="AK250" s="116"/>
    </row>
    <row r="251" spans="27:37" x14ac:dyDescent="0.25"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116"/>
      <c r="AK251" s="116"/>
    </row>
    <row r="252" spans="27:37" x14ac:dyDescent="0.25"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116"/>
      <c r="AK252" s="116"/>
    </row>
  </sheetData>
  <mergeCells count="16">
    <mergeCell ref="B74:L74"/>
    <mergeCell ref="B81:L81"/>
    <mergeCell ref="B88:L88"/>
    <mergeCell ref="B95:L95"/>
    <mergeCell ref="B27:L27"/>
    <mergeCell ref="B35:L35"/>
    <mergeCell ref="B43:L43"/>
    <mergeCell ref="B51:L51"/>
    <mergeCell ref="B59:L59"/>
    <mergeCell ref="B67:L67"/>
    <mergeCell ref="F6:G7"/>
    <mergeCell ref="C7:D7"/>
    <mergeCell ref="C8:D8"/>
    <mergeCell ref="F9:G9"/>
    <mergeCell ref="B11:L11"/>
    <mergeCell ref="B19:L19"/>
  </mergeCells>
  <dataValidations count="9">
    <dataValidation type="list" allowBlank="1" showInputMessage="1" showErrorMessage="1" sqref="E4">
      <formula1>registration</formula1>
    </dataValidation>
    <dataValidation type="list" allowBlank="1" showInputMessage="1" showErrorMessage="1" sqref="F20:F21 F28:F29 F36:F37 F52:F53 F60:F61">
      <formula1>"A400M,A330,A319,C160,C130"</formula1>
    </dataValidation>
    <dataValidation type="list" allowBlank="1" showInputMessage="1" showErrorMessage="1" sqref="E60:E61 E20:E21 E28:E29 E36:E37 E52:E53">
      <formula1>"FRBAA,FRBAB,FRBAC,FRBAD,FRBAE,FRBAF,FRBAG,FRBAF"</formula1>
    </dataValidation>
    <dataValidation type="list" allowBlank="1" showInputMessage="1" showErrorMessage="1" sqref="C4 C20:C21 C28:C29 C36:C37 C52:C53 C60:C61">
      <formula1>captain</formula1>
    </dataValidation>
    <dataValidation type="list" allowBlank="1" showInputMessage="1" showErrorMessage="1" sqref="G4 G20:G21 G28:G29 G36:G37 G52:G53 G60:G61">
      <formula1>"BANQUETTE,CARGO,DROITE,GAUCHE"</formula1>
    </dataValidation>
    <dataValidation type="list" allowBlank="1" showInputMessage="1" showErrorMessage="1" sqref="K4 K20:K21 K28:K29 K36:K37 K52:K53">
      <formula1>"10,22,35,62"</formula1>
    </dataValidation>
    <dataValidation type="list" allowBlank="1" showInputMessage="1" showErrorMessage="1" sqref="K17 K25 K33 K41 K49 K57 K65 K79 K93 K100 K7:K9 K72">
      <formula1>coefficient</formula1>
    </dataValidation>
    <dataValidation type="list" allowBlank="1" showInputMessage="1" showErrorMessage="1" sqref="F4">
      <formula1>"A400M,A330,A319,C160,C130,C135,CN235,E3F,"</formula1>
    </dataValidation>
    <dataValidation type="list" allowBlank="1" showInputMessage="1" showErrorMessage="1" sqref="K60:K61">
      <formula1>"22,30,35"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E63"/>
  <sheetViews>
    <sheetView showGridLines="0" zoomScaleNormal="100" workbookViewId="0">
      <selection activeCell="B23" sqref="B23"/>
    </sheetView>
  </sheetViews>
  <sheetFormatPr baseColWidth="10" defaultRowHeight="12.75" x14ac:dyDescent="0.2"/>
  <cols>
    <col min="1" max="1" width="12" style="50" customWidth="1"/>
    <col min="2" max="2" width="3" style="99" customWidth="1"/>
    <col min="3" max="3" width="3.28515625" style="99" customWidth="1"/>
    <col min="4" max="4" width="2.85546875" style="99" customWidth="1"/>
    <col min="5" max="5" width="3.140625" style="99" customWidth="1"/>
    <col min="6" max="6" width="2.140625" style="99" customWidth="1"/>
    <col min="7" max="8" width="3.7109375" style="99" customWidth="1"/>
    <col min="9" max="9" width="4.85546875" style="99" customWidth="1"/>
    <col min="10" max="11" width="3.85546875" style="99" customWidth="1"/>
    <col min="12" max="12" width="2.7109375" style="99" customWidth="1"/>
    <col min="13" max="13" width="2.42578125" style="99" customWidth="1"/>
    <col min="14" max="14" width="4.42578125" style="99" customWidth="1"/>
    <col min="15" max="15" width="1.7109375" style="99" customWidth="1"/>
    <col min="16" max="16" width="2.85546875" style="99" customWidth="1"/>
    <col min="17" max="18" width="3" style="99" customWidth="1"/>
    <col min="19" max="19" width="7.42578125" style="99" customWidth="1"/>
    <col min="20" max="20" width="6" style="99" customWidth="1"/>
    <col min="21" max="21" width="3.5703125" style="99" customWidth="1"/>
    <col min="22" max="22" width="3.85546875" style="99" customWidth="1"/>
    <col min="23" max="23" width="4.42578125" style="99" customWidth="1"/>
    <col min="24" max="24" width="4.28515625" style="99" customWidth="1"/>
    <col min="25" max="25" width="3.7109375" style="99" customWidth="1"/>
    <col min="26" max="26" width="4.42578125" style="99" customWidth="1"/>
    <col min="27" max="27" width="3" style="100" customWidth="1"/>
    <col min="28" max="28" width="11.42578125" style="100"/>
    <col min="29" max="256" width="11.42578125" style="50"/>
    <col min="257" max="257" width="12" style="50" customWidth="1"/>
    <col min="258" max="258" width="3" style="50" customWidth="1"/>
    <col min="259" max="259" width="3.28515625" style="50" customWidth="1"/>
    <col min="260" max="260" width="2.85546875" style="50" customWidth="1"/>
    <col min="261" max="261" width="3.140625" style="50" customWidth="1"/>
    <col min="262" max="262" width="2.140625" style="50" customWidth="1"/>
    <col min="263" max="264" width="3.7109375" style="50" customWidth="1"/>
    <col min="265" max="265" width="4.85546875" style="50" customWidth="1"/>
    <col min="266" max="267" width="3.85546875" style="50" customWidth="1"/>
    <col min="268" max="268" width="2.7109375" style="50" customWidth="1"/>
    <col min="269" max="269" width="2.42578125" style="50" customWidth="1"/>
    <col min="270" max="270" width="4.42578125" style="50" customWidth="1"/>
    <col min="271" max="271" width="1.7109375" style="50" customWidth="1"/>
    <col min="272" max="272" width="2.85546875" style="50" customWidth="1"/>
    <col min="273" max="274" width="3" style="50" customWidth="1"/>
    <col min="275" max="275" width="7.42578125" style="50" customWidth="1"/>
    <col min="276" max="276" width="6" style="50" customWidth="1"/>
    <col min="277" max="277" width="3.5703125" style="50" customWidth="1"/>
    <col min="278" max="278" width="3.85546875" style="50" customWidth="1"/>
    <col min="279" max="279" width="4.42578125" style="50" customWidth="1"/>
    <col min="280" max="280" width="4.28515625" style="50" customWidth="1"/>
    <col min="281" max="281" width="3.7109375" style="50" customWidth="1"/>
    <col min="282" max="282" width="4.42578125" style="50" customWidth="1"/>
    <col min="283" max="283" width="3" style="50" customWidth="1"/>
    <col min="284" max="512" width="11.42578125" style="50"/>
    <col min="513" max="513" width="12" style="50" customWidth="1"/>
    <col min="514" max="514" width="3" style="50" customWidth="1"/>
    <col min="515" max="515" width="3.28515625" style="50" customWidth="1"/>
    <col min="516" max="516" width="2.85546875" style="50" customWidth="1"/>
    <col min="517" max="517" width="3.140625" style="50" customWidth="1"/>
    <col min="518" max="518" width="2.140625" style="50" customWidth="1"/>
    <col min="519" max="520" width="3.7109375" style="50" customWidth="1"/>
    <col min="521" max="521" width="4.85546875" style="50" customWidth="1"/>
    <col min="522" max="523" width="3.85546875" style="50" customWidth="1"/>
    <col min="524" max="524" width="2.7109375" style="50" customWidth="1"/>
    <col min="525" max="525" width="2.42578125" style="50" customWidth="1"/>
    <col min="526" max="526" width="4.42578125" style="50" customWidth="1"/>
    <col min="527" max="527" width="1.7109375" style="50" customWidth="1"/>
    <col min="528" max="528" width="2.85546875" style="50" customWidth="1"/>
    <col min="529" max="530" width="3" style="50" customWidth="1"/>
    <col min="531" max="531" width="7.42578125" style="50" customWidth="1"/>
    <col min="532" max="532" width="6" style="50" customWidth="1"/>
    <col min="533" max="533" width="3.5703125" style="50" customWidth="1"/>
    <col min="534" max="534" width="3.85546875" style="50" customWidth="1"/>
    <col min="535" max="535" width="4.42578125" style="50" customWidth="1"/>
    <col min="536" max="536" width="4.28515625" style="50" customWidth="1"/>
    <col min="537" max="537" width="3.7109375" style="50" customWidth="1"/>
    <col min="538" max="538" width="4.42578125" style="50" customWidth="1"/>
    <col min="539" max="539" width="3" style="50" customWidth="1"/>
    <col min="540" max="768" width="11.42578125" style="50"/>
    <col min="769" max="769" width="12" style="50" customWidth="1"/>
    <col min="770" max="770" width="3" style="50" customWidth="1"/>
    <col min="771" max="771" width="3.28515625" style="50" customWidth="1"/>
    <col min="772" max="772" width="2.85546875" style="50" customWidth="1"/>
    <col min="773" max="773" width="3.140625" style="50" customWidth="1"/>
    <col min="774" max="774" width="2.140625" style="50" customWidth="1"/>
    <col min="775" max="776" width="3.7109375" style="50" customWidth="1"/>
    <col min="777" max="777" width="4.85546875" style="50" customWidth="1"/>
    <col min="778" max="779" width="3.85546875" style="50" customWidth="1"/>
    <col min="780" max="780" width="2.7109375" style="50" customWidth="1"/>
    <col min="781" max="781" width="2.42578125" style="50" customWidth="1"/>
    <col min="782" max="782" width="4.42578125" style="50" customWidth="1"/>
    <col min="783" max="783" width="1.7109375" style="50" customWidth="1"/>
    <col min="784" max="784" width="2.85546875" style="50" customWidth="1"/>
    <col min="785" max="786" width="3" style="50" customWidth="1"/>
    <col min="787" max="787" width="7.42578125" style="50" customWidth="1"/>
    <col min="788" max="788" width="6" style="50" customWidth="1"/>
    <col min="789" max="789" width="3.5703125" style="50" customWidth="1"/>
    <col min="790" max="790" width="3.85546875" style="50" customWidth="1"/>
    <col min="791" max="791" width="4.42578125" style="50" customWidth="1"/>
    <col min="792" max="792" width="4.28515625" style="50" customWidth="1"/>
    <col min="793" max="793" width="3.7109375" style="50" customWidth="1"/>
    <col min="794" max="794" width="4.42578125" style="50" customWidth="1"/>
    <col min="795" max="795" width="3" style="50" customWidth="1"/>
    <col min="796" max="1024" width="11.42578125" style="50"/>
    <col min="1025" max="1025" width="12" style="50" customWidth="1"/>
    <col min="1026" max="1026" width="3" style="50" customWidth="1"/>
    <col min="1027" max="1027" width="3.28515625" style="50" customWidth="1"/>
    <col min="1028" max="1028" width="2.85546875" style="50" customWidth="1"/>
    <col min="1029" max="1029" width="3.140625" style="50" customWidth="1"/>
    <col min="1030" max="1030" width="2.140625" style="50" customWidth="1"/>
    <col min="1031" max="1032" width="3.7109375" style="50" customWidth="1"/>
    <col min="1033" max="1033" width="4.85546875" style="50" customWidth="1"/>
    <col min="1034" max="1035" width="3.85546875" style="50" customWidth="1"/>
    <col min="1036" max="1036" width="2.7109375" style="50" customWidth="1"/>
    <col min="1037" max="1037" width="2.42578125" style="50" customWidth="1"/>
    <col min="1038" max="1038" width="4.42578125" style="50" customWidth="1"/>
    <col min="1039" max="1039" width="1.7109375" style="50" customWidth="1"/>
    <col min="1040" max="1040" width="2.85546875" style="50" customWidth="1"/>
    <col min="1041" max="1042" width="3" style="50" customWidth="1"/>
    <col min="1043" max="1043" width="7.42578125" style="50" customWidth="1"/>
    <col min="1044" max="1044" width="6" style="50" customWidth="1"/>
    <col min="1045" max="1045" width="3.5703125" style="50" customWidth="1"/>
    <col min="1046" max="1046" width="3.85546875" style="50" customWidth="1"/>
    <col min="1047" max="1047" width="4.42578125" style="50" customWidth="1"/>
    <col min="1048" max="1048" width="4.28515625" style="50" customWidth="1"/>
    <col min="1049" max="1049" width="3.7109375" style="50" customWidth="1"/>
    <col min="1050" max="1050" width="4.42578125" style="50" customWidth="1"/>
    <col min="1051" max="1051" width="3" style="50" customWidth="1"/>
    <col min="1052" max="1280" width="11.42578125" style="50"/>
    <col min="1281" max="1281" width="12" style="50" customWidth="1"/>
    <col min="1282" max="1282" width="3" style="50" customWidth="1"/>
    <col min="1283" max="1283" width="3.28515625" style="50" customWidth="1"/>
    <col min="1284" max="1284" width="2.85546875" style="50" customWidth="1"/>
    <col min="1285" max="1285" width="3.140625" style="50" customWidth="1"/>
    <col min="1286" max="1286" width="2.140625" style="50" customWidth="1"/>
    <col min="1287" max="1288" width="3.7109375" style="50" customWidth="1"/>
    <col min="1289" max="1289" width="4.85546875" style="50" customWidth="1"/>
    <col min="1290" max="1291" width="3.85546875" style="50" customWidth="1"/>
    <col min="1292" max="1292" width="2.7109375" style="50" customWidth="1"/>
    <col min="1293" max="1293" width="2.42578125" style="50" customWidth="1"/>
    <col min="1294" max="1294" width="4.42578125" style="50" customWidth="1"/>
    <col min="1295" max="1295" width="1.7109375" style="50" customWidth="1"/>
    <col min="1296" max="1296" width="2.85546875" style="50" customWidth="1"/>
    <col min="1297" max="1298" width="3" style="50" customWidth="1"/>
    <col min="1299" max="1299" width="7.42578125" style="50" customWidth="1"/>
    <col min="1300" max="1300" width="6" style="50" customWidth="1"/>
    <col min="1301" max="1301" width="3.5703125" style="50" customWidth="1"/>
    <col min="1302" max="1302" width="3.85546875" style="50" customWidth="1"/>
    <col min="1303" max="1303" width="4.42578125" style="50" customWidth="1"/>
    <col min="1304" max="1304" width="4.28515625" style="50" customWidth="1"/>
    <col min="1305" max="1305" width="3.7109375" style="50" customWidth="1"/>
    <col min="1306" max="1306" width="4.42578125" style="50" customWidth="1"/>
    <col min="1307" max="1307" width="3" style="50" customWidth="1"/>
    <col min="1308" max="1536" width="11.42578125" style="50"/>
    <col min="1537" max="1537" width="12" style="50" customWidth="1"/>
    <col min="1538" max="1538" width="3" style="50" customWidth="1"/>
    <col min="1539" max="1539" width="3.28515625" style="50" customWidth="1"/>
    <col min="1540" max="1540" width="2.85546875" style="50" customWidth="1"/>
    <col min="1541" max="1541" width="3.140625" style="50" customWidth="1"/>
    <col min="1542" max="1542" width="2.140625" style="50" customWidth="1"/>
    <col min="1543" max="1544" width="3.7109375" style="50" customWidth="1"/>
    <col min="1545" max="1545" width="4.85546875" style="50" customWidth="1"/>
    <col min="1546" max="1547" width="3.85546875" style="50" customWidth="1"/>
    <col min="1548" max="1548" width="2.7109375" style="50" customWidth="1"/>
    <col min="1549" max="1549" width="2.42578125" style="50" customWidth="1"/>
    <col min="1550" max="1550" width="4.42578125" style="50" customWidth="1"/>
    <col min="1551" max="1551" width="1.7109375" style="50" customWidth="1"/>
    <col min="1552" max="1552" width="2.85546875" style="50" customWidth="1"/>
    <col min="1553" max="1554" width="3" style="50" customWidth="1"/>
    <col min="1555" max="1555" width="7.42578125" style="50" customWidth="1"/>
    <col min="1556" max="1556" width="6" style="50" customWidth="1"/>
    <col min="1557" max="1557" width="3.5703125" style="50" customWidth="1"/>
    <col min="1558" max="1558" width="3.85546875" style="50" customWidth="1"/>
    <col min="1559" max="1559" width="4.42578125" style="50" customWidth="1"/>
    <col min="1560" max="1560" width="4.28515625" style="50" customWidth="1"/>
    <col min="1561" max="1561" width="3.7109375" style="50" customWidth="1"/>
    <col min="1562" max="1562" width="4.42578125" style="50" customWidth="1"/>
    <col min="1563" max="1563" width="3" style="50" customWidth="1"/>
    <col min="1564" max="1792" width="11.42578125" style="50"/>
    <col min="1793" max="1793" width="12" style="50" customWidth="1"/>
    <col min="1794" max="1794" width="3" style="50" customWidth="1"/>
    <col min="1795" max="1795" width="3.28515625" style="50" customWidth="1"/>
    <col min="1796" max="1796" width="2.85546875" style="50" customWidth="1"/>
    <col min="1797" max="1797" width="3.140625" style="50" customWidth="1"/>
    <col min="1798" max="1798" width="2.140625" style="50" customWidth="1"/>
    <col min="1799" max="1800" width="3.7109375" style="50" customWidth="1"/>
    <col min="1801" max="1801" width="4.85546875" style="50" customWidth="1"/>
    <col min="1802" max="1803" width="3.85546875" style="50" customWidth="1"/>
    <col min="1804" max="1804" width="2.7109375" style="50" customWidth="1"/>
    <col min="1805" max="1805" width="2.42578125" style="50" customWidth="1"/>
    <col min="1806" max="1806" width="4.42578125" style="50" customWidth="1"/>
    <col min="1807" max="1807" width="1.7109375" style="50" customWidth="1"/>
    <col min="1808" max="1808" width="2.85546875" style="50" customWidth="1"/>
    <col min="1809" max="1810" width="3" style="50" customWidth="1"/>
    <col min="1811" max="1811" width="7.42578125" style="50" customWidth="1"/>
    <col min="1812" max="1812" width="6" style="50" customWidth="1"/>
    <col min="1813" max="1813" width="3.5703125" style="50" customWidth="1"/>
    <col min="1814" max="1814" width="3.85546875" style="50" customWidth="1"/>
    <col min="1815" max="1815" width="4.42578125" style="50" customWidth="1"/>
    <col min="1816" max="1816" width="4.28515625" style="50" customWidth="1"/>
    <col min="1817" max="1817" width="3.7109375" style="50" customWidth="1"/>
    <col min="1818" max="1818" width="4.42578125" style="50" customWidth="1"/>
    <col min="1819" max="1819" width="3" style="50" customWidth="1"/>
    <col min="1820" max="2048" width="11.42578125" style="50"/>
    <col min="2049" max="2049" width="12" style="50" customWidth="1"/>
    <col min="2050" max="2050" width="3" style="50" customWidth="1"/>
    <col min="2051" max="2051" width="3.28515625" style="50" customWidth="1"/>
    <col min="2052" max="2052" width="2.85546875" style="50" customWidth="1"/>
    <col min="2053" max="2053" width="3.140625" style="50" customWidth="1"/>
    <col min="2054" max="2054" width="2.140625" style="50" customWidth="1"/>
    <col min="2055" max="2056" width="3.7109375" style="50" customWidth="1"/>
    <col min="2057" max="2057" width="4.85546875" style="50" customWidth="1"/>
    <col min="2058" max="2059" width="3.85546875" style="50" customWidth="1"/>
    <col min="2060" max="2060" width="2.7109375" style="50" customWidth="1"/>
    <col min="2061" max="2061" width="2.42578125" style="50" customWidth="1"/>
    <col min="2062" max="2062" width="4.42578125" style="50" customWidth="1"/>
    <col min="2063" max="2063" width="1.7109375" style="50" customWidth="1"/>
    <col min="2064" max="2064" width="2.85546875" style="50" customWidth="1"/>
    <col min="2065" max="2066" width="3" style="50" customWidth="1"/>
    <col min="2067" max="2067" width="7.42578125" style="50" customWidth="1"/>
    <col min="2068" max="2068" width="6" style="50" customWidth="1"/>
    <col min="2069" max="2069" width="3.5703125" style="50" customWidth="1"/>
    <col min="2070" max="2070" width="3.85546875" style="50" customWidth="1"/>
    <col min="2071" max="2071" width="4.42578125" style="50" customWidth="1"/>
    <col min="2072" max="2072" width="4.28515625" style="50" customWidth="1"/>
    <col min="2073" max="2073" width="3.7109375" style="50" customWidth="1"/>
    <col min="2074" max="2074" width="4.42578125" style="50" customWidth="1"/>
    <col min="2075" max="2075" width="3" style="50" customWidth="1"/>
    <col min="2076" max="2304" width="11.42578125" style="50"/>
    <col min="2305" max="2305" width="12" style="50" customWidth="1"/>
    <col min="2306" max="2306" width="3" style="50" customWidth="1"/>
    <col min="2307" max="2307" width="3.28515625" style="50" customWidth="1"/>
    <col min="2308" max="2308" width="2.85546875" style="50" customWidth="1"/>
    <col min="2309" max="2309" width="3.140625" style="50" customWidth="1"/>
    <col min="2310" max="2310" width="2.140625" style="50" customWidth="1"/>
    <col min="2311" max="2312" width="3.7109375" style="50" customWidth="1"/>
    <col min="2313" max="2313" width="4.85546875" style="50" customWidth="1"/>
    <col min="2314" max="2315" width="3.85546875" style="50" customWidth="1"/>
    <col min="2316" max="2316" width="2.7109375" style="50" customWidth="1"/>
    <col min="2317" max="2317" width="2.42578125" style="50" customWidth="1"/>
    <col min="2318" max="2318" width="4.42578125" style="50" customWidth="1"/>
    <col min="2319" max="2319" width="1.7109375" style="50" customWidth="1"/>
    <col min="2320" max="2320" width="2.85546875" style="50" customWidth="1"/>
    <col min="2321" max="2322" width="3" style="50" customWidth="1"/>
    <col min="2323" max="2323" width="7.42578125" style="50" customWidth="1"/>
    <col min="2324" max="2324" width="6" style="50" customWidth="1"/>
    <col min="2325" max="2325" width="3.5703125" style="50" customWidth="1"/>
    <col min="2326" max="2326" width="3.85546875" style="50" customWidth="1"/>
    <col min="2327" max="2327" width="4.42578125" style="50" customWidth="1"/>
    <col min="2328" max="2328" width="4.28515625" style="50" customWidth="1"/>
    <col min="2329" max="2329" width="3.7109375" style="50" customWidth="1"/>
    <col min="2330" max="2330" width="4.42578125" style="50" customWidth="1"/>
    <col min="2331" max="2331" width="3" style="50" customWidth="1"/>
    <col min="2332" max="2560" width="11.42578125" style="50"/>
    <col min="2561" max="2561" width="12" style="50" customWidth="1"/>
    <col min="2562" max="2562" width="3" style="50" customWidth="1"/>
    <col min="2563" max="2563" width="3.28515625" style="50" customWidth="1"/>
    <col min="2564" max="2564" width="2.85546875" style="50" customWidth="1"/>
    <col min="2565" max="2565" width="3.140625" style="50" customWidth="1"/>
    <col min="2566" max="2566" width="2.140625" style="50" customWidth="1"/>
    <col min="2567" max="2568" width="3.7109375" style="50" customWidth="1"/>
    <col min="2569" max="2569" width="4.85546875" style="50" customWidth="1"/>
    <col min="2570" max="2571" width="3.85546875" style="50" customWidth="1"/>
    <col min="2572" max="2572" width="2.7109375" style="50" customWidth="1"/>
    <col min="2573" max="2573" width="2.42578125" style="50" customWidth="1"/>
    <col min="2574" max="2574" width="4.42578125" style="50" customWidth="1"/>
    <col min="2575" max="2575" width="1.7109375" style="50" customWidth="1"/>
    <col min="2576" max="2576" width="2.85546875" style="50" customWidth="1"/>
    <col min="2577" max="2578" width="3" style="50" customWidth="1"/>
    <col min="2579" max="2579" width="7.42578125" style="50" customWidth="1"/>
    <col min="2580" max="2580" width="6" style="50" customWidth="1"/>
    <col min="2581" max="2581" width="3.5703125" style="50" customWidth="1"/>
    <col min="2582" max="2582" width="3.85546875" style="50" customWidth="1"/>
    <col min="2583" max="2583" width="4.42578125" style="50" customWidth="1"/>
    <col min="2584" max="2584" width="4.28515625" style="50" customWidth="1"/>
    <col min="2585" max="2585" width="3.7109375" style="50" customWidth="1"/>
    <col min="2586" max="2586" width="4.42578125" style="50" customWidth="1"/>
    <col min="2587" max="2587" width="3" style="50" customWidth="1"/>
    <col min="2588" max="2816" width="11.42578125" style="50"/>
    <col min="2817" max="2817" width="12" style="50" customWidth="1"/>
    <col min="2818" max="2818" width="3" style="50" customWidth="1"/>
    <col min="2819" max="2819" width="3.28515625" style="50" customWidth="1"/>
    <col min="2820" max="2820" width="2.85546875" style="50" customWidth="1"/>
    <col min="2821" max="2821" width="3.140625" style="50" customWidth="1"/>
    <col min="2822" max="2822" width="2.140625" style="50" customWidth="1"/>
    <col min="2823" max="2824" width="3.7109375" style="50" customWidth="1"/>
    <col min="2825" max="2825" width="4.85546875" style="50" customWidth="1"/>
    <col min="2826" max="2827" width="3.85546875" style="50" customWidth="1"/>
    <col min="2828" max="2828" width="2.7109375" style="50" customWidth="1"/>
    <col min="2829" max="2829" width="2.42578125" style="50" customWidth="1"/>
    <col min="2830" max="2830" width="4.42578125" style="50" customWidth="1"/>
    <col min="2831" max="2831" width="1.7109375" style="50" customWidth="1"/>
    <col min="2832" max="2832" width="2.85546875" style="50" customWidth="1"/>
    <col min="2833" max="2834" width="3" style="50" customWidth="1"/>
    <col min="2835" max="2835" width="7.42578125" style="50" customWidth="1"/>
    <col min="2836" max="2836" width="6" style="50" customWidth="1"/>
    <col min="2837" max="2837" width="3.5703125" style="50" customWidth="1"/>
    <col min="2838" max="2838" width="3.85546875" style="50" customWidth="1"/>
    <col min="2839" max="2839" width="4.42578125" style="50" customWidth="1"/>
    <col min="2840" max="2840" width="4.28515625" style="50" customWidth="1"/>
    <col min="2841" max="2841" width="3.7109375" style="50" customWidth="1"/>
    <col min="2842" max="2842" width="4.42578125" style="50" customWidth="1"/>
    <col min="2843" max="2843" width="3" style="50" customWidth="1"/>
    <col min="2844" max="3072" width="11.42578125" style="50"/>
    <col min="3073" max="3073" width="12" style="50" customWidth="1"/>
    <col min="3074" max="3074" width="3" style="50" customWidth="1"/>
    <col min="3075" max="3075" width="3.28515625" style="50" customWidth="1"/>
    <col min="3076" max="3076" width="2.85546875" style="50" customWidth="1"/>
    <col min="3077" max="3077" width="3.140625" style="50" customWidth="1"/>
    <col min="3078" max="3078" width="2.140625" style="50" customWidth="1"/>
    <col min="3079" max="3080" width="3.7109375" style="50" customWidth="1"/>
    <col min="3081" max="3081" width="4.85546875" style="50" customWidth="1"/>
    <col min="3082" max="3083" width="3.85546875" style="50" customWidth="1"/>
    <col min="3084" max="3084" width="2.7109375" style="50" customWidth="1"/>
    <col min="3085" max="3085" width="2.42578125" style="50" customWidth="1"/>
    <col min="3086" max="3086" width="4.42578125" style="50" customWidth="1"/>
    <col min="3087" max="3087" width="1.7109375" style="50" customWidth="1"/>
    <col min="3088" max="3088" width="2.85546875" style="50" customWidth="1"/>
    <col min="3089" max="3090" width="3" style="50" customWidth="1"/>
    <col min="3091" max="3091" width="7.42578125" style="50" customWidth="1"/>
    <col min="3092" max="3092" width="6" style="50" customWidth="1"/>
    <col min="3093" max="3093" width="3.5703125" style="50" customWidth="1"/>
    <col min="3094" max="3094" width="3.85546875" style="50" customWidth="1"/>
    <col min="3095" max="3095" width="4.42578125" style="50" customWidth="1"/>
    <col min="3096" max="3096" width="4.28515625" style="50" customWidth="1"/>
    <col min="3097" max="3097" width="3.7109375" style="50" customWidth="1"/>
    <col min="3098" max="3098" width="4.42578125" style="50" customWidth="1"/>
    <col min="3099" max="3099" width="3" style="50" customWidth="1"/>
    <col min="3100" max="3328" width="11.42578125" style="50"/>
    <col min="3329" max="3329" width="12" style="50" customWidth="1"/>
    <col min="3330" max="3330" width="3" style="50" customWidth="1"/>
    <col min="3331" max="3331" width="3.28515625" style="50" customWidth="1"/>
    <col min="3332" max="3332" width="2.85546875" style="50" customWidth="1"/>
    <col min="3333" max="3333" width="3.140625" style="50" customWidth="1"/>
    <col min="3334" max="3334" width="2.140625" style="50" customWidth="1"/>
    <col min="3335" max="3336" width="3.7109375" style="50" customWidth="1"/>
    <col min="3337" max="3337" width="4.85546875" style="50" customWidth="1"/>
    <col min="3338" max="3339" width="3.85546875" style="50" customWidth="1"/>
    <col min="3340" max="3340" width="2.7109375" style="50" customWidth="1"/>
    <col min="3341" max="3341" width="2.42578125" style="50" customWidth="1"/>
    <col min="3342" max="3342" width="4.42578125" style="50" customWidth="1"/>
    <col min="3343" max="3343" width="1.7109375" style="50" customWidth="1"/>
    <col min="3344" max="3344" width="2.85546875" style="50" customWidth="1"/>
    <col min="3345" max="3346" width="3" style="50" customWidth="1"/>
    <col min="3347" max="3347" width="7.42578125" style="50" customWidth="1"/>
    <col min="3348" max="3348" width="6" style="50" customWidth="1"/>
    <col min="3349" max="3349" width="3.5703125" style="50" customWidth="1"/>
    <col min="3350" max="3350" width="3.85546875" style="50" customWidth="1"/>
    <col min="3351" max="3351" width="4.42578125" style="50" customWidth="1"/>
    <col min="3352" max="3352" width="4.28515625" style="50" customWidth="1"/>
    <col min="3353" max="3353" width="3.7109375" style="50" customWidth="1"/>
    <col min="3354" max="3354" width="4.42578125" style="50" customWidth="1"/>
    <col min="3355" max="3355" width="3" style="50" customWidth="1"/>
    <col min="3356" max="3584" width="11.42578125" style="50"/>
    <col min="3585" max="3585" width="12" style="50" customWidth="1"/>
    <col min="3586" max="3586" width="3" style="50" customWidth="1"/>
    <col min="3587" max="3587" width="3.28515625" style="50" customWidth="1"/>
    <col min="3588" max="3588" width="2.85546875" style="50" customWidth="1"/>
    <col min="3589" max="3589" width="3.140625" style="50" customWidth="1"/>
    <col min="3590" max="3590" width="2.140625" style="50" customWidth="1"/>
    <col min="3591" max="3592" width="3.7109375" style="50" customWidth="1"/>
    <col min="3593" max="3593" width="4.85546875" style="50" customWidth="1"/>
    <col min="3594" max="3595" width="3.85546875" style="50" customWidth="1"/>
    <col min="3596" max="3596" width="2.7109375" style="50" customWidth="1"/>
    <col min="3597" max="3597" width="2.42578125" style="50" customWidth="1"/>
    <col min="3598" max="3598" width="4.42578125" style="50" customWidth="1"/>
    <col min="3599" max="3599" width="1.7109375" style="50" customWidth="1"/>
    <col min="3600" max="3600" width="2.85546875" style="50" customWidth="1"/>
    <col min="3601" max="3602" width="3" style="50" customWidth="1"/>
    <col min="3603" max="3603" width="7.42578125" style="50" customWidth="1"/>
    <col min="3604" max="3604" width="6" style="50" customWidth="1"/>
    <col min="3605" max="3605" width="3.5703125" style="50" customWidth="1"/>
    <col min="3606" max="3606" width="3.85546875" style="50" customWidth="1"/>
    <col min="3607" max="3607" width="4.42578125" style="50" customWidth="1"/>
    <col min="3608" max="3608" width="4.28515625" style="50" customWidth="1"/>
    <col min="3609" max="3609" width="3.7109375" style="50" customWidth="1"/>
    <col min="3610" max="3610" width="4.42578125" style="50" customWidth="1"/>
    <col min="3611" max="3611" width="3" style="50" customWidth="1"/>
    <col min="3612" max="3840" width="11.42578125" style="50"/>
    <col min="3841" max="3841" width="12" style="50" customWidth="1"/>
    <col min="3842" max="3842" width="3" style="50" customWidth="1"/>
    <col min="3843" max="3843" width="3.28515625" style="50" customWidth="1"/>
    <col min="3844" max="3844" width="2.85546875" style="50" customWidth="1"/>
    <col min="3845" max="3845" width="3.140625" style="50" customWidth="1"/>
    <col min="3846" max="3846" width="2.140625" style="50" customWidth="1"/>
    <col min="3847" max="3848" width="3.7109375" style="50" customWidth="1"/>
    <col min="3849" max="3849" width="4.85546875" style="50" customWidth="1"/>
    <col min="3850" max="3851" width="3.85546875" style="50" customWidth="1"/>
    <col min="3852" max="3852" width="2.7109375" style="50" customWidth="1"/>
    <col min="3853" max="3853" width="2.42578125" style="50" customWidth="1"/>
    <col min="3854" max="3854" width="4.42578125" style="50" customWidth="1"/>
    <col min="3855" max="3855" width="1.7109375" style="50" customWidth="1"/>
    <col min="3856" max="3856" width="2.85546875" style="50" customWidth="1"/>
    <col min="3857" max="3858" width="3" style="50" customWidth="1"/>
    <col min="3859" max="3859" width="7.42578125" style="50" customWidth="1"/>
    <col min="3860" max="3860" width="6" style="50" customWidth="1"/>
    <col min="3861" max="3861" width="3.5703125" style="50" customWidth="1"/>
    <col min="3862" max="3862" width="3.85546875" style="50" customWidth="1"/>
    <col min="3863" max="3863" width="4.42578125" style="50" customWidth="1"/>
    <col min="3864" max="3864" width="4.28515625" style="50" customWidth="1"/>
    <col min="3865" max="3865" width="3.7109375" style="50" customWidth="1"/>
    <col min="3866" max="3866" width="4.42578125" style="50" customWidth="1"/>
    <col min="3867" max="3867" width="3" style="50" customWidth="1"/>
    <col min="3868" max="4096" width="11.42578125" style="50"/>
    <col min="4097" max="4097" width="12" style="50" customWidth="1"/>
    <col min="4098" max="4098" width="3" style="50" customWidth="1"/>
    <col min="4099" max="4099" width="3.28515625" style="50" customWidth="1"/>
    <col min="4100" max="4100" width="2.85546875" style="50" customWidth="1"/>
    <col min="4101" max="4101" width="3.140625" style="50" customWidth="1"/>
    <col min="4102" max="4102" width="2.140625" style="50" customWidth="1"/>
    <col min="4103" max="4104" width="3.7109375" style="50" customWidth="1"/>
    <col min="4105" max="4105" width="4.85546875" style="50" customWidth="1"/>
    <col min="4106" max="4107" width="3.85546875" style="50" customWidth="1"/>
    <col min="4108" max="4108" width="2.7109375" style="50" customWidth="1"/>
    <col min="4109" max="4109" width="2.42578125" style="50" customWidth="1"/>
    <col min="4110" max="4110" width="4.42578125" style="50" customWidth="1"/>
    <col min="4111" max="4111" width="1.7109375" style="50" customWidth="1"/>
    <col min="4112" max="4112" width="2.85546875" style="50" customWidth="1"/>
    <col min="4113" max="4114" width="3" style="50" customWidth="1"/>
    <col min="4115" max="4115" width="7.42578125" style="50" customWidth="1"/>
    <col min="4116" max="4116" width="6" style="50" customWidth="1"/>
    <col min="4117" max="4117" width="3.5703125" style="50" customWidth="1"/>
    <col min="4118" max="4118" width="3.85546875" style="50" customWidth="1"/>
    <col min="4119" max="4119" width="4.42578125" style="50" customWidth="1"/>
    <col min="4120" max="4120" width="4.28515625" style="50" customWidth="1"/>
    <col min="4121" max="4121" width="3.7109375" style="50" customWidth="1"/>
    <col min="4122" max="4122" width="4.42578125" style="50" customWidth="1"/>
    <col min="4123" max="4123" width="3" style="50" customWidth="1"/>
    <col min="4124" max="4352" width="11.42578125" style="50"/>
    <col min="4353" max="4353" width="12" style="50" customWidth="1"/>
    <col min="4354" max="4354" width="3" style="50" customWidth="1"/>
    <col min="4355" max="4355" width="3.28515625" style="50" customWidth="1"/>
    <col min="4356" max="4356" width="2.85546875" style="50" customWidth="1"/>
    <col min="4357" max="4357" width="3.140625" style="50" customWidth="1"/>
    <col min="4358" max="4358" width="2.140625" style="50" customWidth="1"/>
    <col min="4359" max="4360" width="3.7109375" style="50" customWidth="1"/>
    <col min="4361" max="4361" width="4.85546875" style="50" customWidth="1"/>
    <col min="4362" max="4363" width="3.85546875" style="50" customWidth="1"/>
    <col min="4364" max="4364" width="2.7109375" style="50" customWidth="1"/>
    <col min="4365" max="4365" width="2.42578125" style="50" customWidth="1"/>
    <col min="4366" max="4366" width="4.42578125" style="50" customWidth="1"/>
    <col min="4367" max="4367" width="1.7109375" style="50" customWidth="1"/>
    <col min="4368" max="4368" width="2.85546875" style="50" customWidth="1"/>
    <col min="4369" max="4370" width="3" style="50" customWidth="1"/>
    <col min="4371" max="4371" width="7.42578125" style="50" customWidth="1"/>
    <col min="4372" max="4372" width="6" style="50" customWidth="1"/>
    <col min="4373" max="4373" width="3.5703125" style="50" customWidth="1"/>
    <col min="4374" max="4374" width="3.85546875" style="50" customWidth="1"/>
    <col min="4375" max="4375" width="4.42578125" style="50" customWidth="1"/>
    <col min="4376" max="4376" width="4.28515625" style="50" customWidth="1"/>
    <col min="4377" max="4377" width="3.7109375" style="50" customWidth="1"/>
    <col min="4378" max="4378" width="4.42578125" style="50" customWidth="1"/>
    <col min="4379" max="4379" width="3" style="50" customWidth="1"/>
    <col min="4380" max="4608" width="11.42578125" style="50"/>
    <col min="4609" max="4609" width="12" style="50" customWidth="1"/>
    <col min="4610" max="4610" width="3" style="50" customWidth="1"/>
    <col min="4611" max="4611" width="3.28515625" style="50" customWidth="1"/>
    <col min="4612" max="4612" width="2.85546875" style="50" customWidth="1"/>
    <col min="4613" max="4613" width="3.140625" style="50" customWidth="1"/>
    <col min="4614" max="4614" width="2.140625" style="50" customWidth="1"/>
    <col min="4615" max="4616" width="3.7109375" style="50" customWidth="1"/>
    <col min="4617" max="4617" width="4.85546875" style="50" customWidth="1"/>
    <col min="4618" max="4619" width="3.85546875" style="50" customWidth="1"/>
    <col min="4620" max="4620" width="2.7109375" style="50" customWidth="1"/>
    <col min="4621" max="4621" width="2.42578125" style="50" customWidth="1"/>
    <col min="4622" max="4622" width="4.42578125" style="50" customWidth="1"/>
    <col min="4623" max="4623" width="1.7109375" style="50" customWidth="1"/>
    <col min="4624" max="4624" width="2.85546875" style="50" customWidth="1"/>
    <col min="4625" max="4626" width="3" style="50" customWidth="1"/>
    <col min="4627" max="4627" width="7.42578125" style="50" customWidth="1"/>
    <col min="4628" max="4628" width="6" style="50" customWidth="1"/>
    <col min="4629" max="4629" width="3.5703125" style="50" customWidth="1"/>
    <col min="4630" max="4630" width="3.85546875" style="50" customWidth="1"/>
    <col min="4631" max="4631" width="4.42578125" style="50" customWidth="1"/>
    <col min="4632" max="4632" width="4.28515625" style="50" customWidth="1"/>
    <col min="4633" max="4633" width="3.7109375" style="50" customWidth="1"/>
    <col min="4634" max="4634" width="4.42578125" style="50" customWidth="1"/>
    <col min="4635" max="4635" width="3" style="50" customWidth="1"/>
    <col min="4636" max="4864" width="11.42578125" style="50"/>
    <col min="4865" max="4865" width="12" style="50" customWidth="1"/>
    <col min="4866" max="4866" width="3" style="50" customWidth="1"/>
    <col min="4867" max="4867" width="3.28515625" style="50" customWidth="1"/>
    <col min="4868" max="4868" width="2.85546875" style="50" customWidth="1"/>
    <col min="4869" max="4869" width="3.140625" style="50" customWidth="1"/>
    <col min="4870" max="4870" width="2.140625" style="50" customWidth="1"/>
    <col min="4871" max="4872" width="3.7109375" style="50" customWidth="1"/>
    <col min="4873" max="4873" width="4.85546875" style="50" customWidth="1"/>
    <col min="4874" max="4875" width="3.85546875" style="50" customWidth="1"/>
    <col min="4876" max="4876" width="2.7109375" style="50" customWidth="1"/>
    <col min="4877" max="4877" width="2.42578125" style="50" customWidth="1"/>
    <col min="4878" max="4878" width="4.42578125" style="50" customWidth="1"/>
    <col min="4879" max="4879" width="1.7109375" style="50" customWidth="1"/>
    <col min="4880" max="4880" width="2.85546875" style="50" customWidth="1"/>
    <col min="4881" max="4882" width="3" style="50" customWidth="1"/>
    <col min="4883" max="4883" width="7.42578125" style="50" customWidth="1"/>
    <col min="4884" max="4884" width="6" style="50" customWidth="1"/>
    <col min="4885" max="4885" width="3.5703125" style="50" customWidth="1"/>
    <col min="4886" max="4886" width="3.85546875" style="50" customWidth="1"/>
    <col min="4887" max="4887" width="4.42578125" style="50" customWidth="1"/>
    <col min="4888" max="4888" width="4.28515625" style="50" customWidth="1"/>
    <col min="4889" max="4889" width="3.7109375" style="50" customWidth="1"/>
    <col min="4890" max="4890" width="4.42578125" style="50" customWidth="1"/>
    <col min="4891" max="4891" width="3" style="50" customWidth="1"/>
    <col min="4892" max="5120" width="11.42578125" style="50"/>
    <col min="5121" max="5121" width="12" style="50" customWidth="1"/>
    <col min="5122" max="5122" width="3" style="50" customWidth="1"/>
    <col min="5123" max="5123" width="3.28515625" style="50" customWidth="1"/>
    <col min="5124" max="5124" width="2.85546875" style="50" customWidth="1"/>
    <col min="5125" max="5125" width="3.140625" style="50" customWidth="1"/>
    <col min="5126" max="5126" width="2.140625" style="50" customWidth="1"/>
    <col min="5127" max="5128" width="3.7109375" style="50" customWidth="1"/>
    <col min="5129" max="5129" width="4.85546875" style="50" customWidth="1"/>
    <col min="5130" max="5131" width="3.85546875" style="50" customWidth="1"/>
    <col min="5132" max="5132" width="2.7109375" style="50" customWidth="1"/>
    <col min="5133" max="5133" width="2.42578125" style="50" customWidth="1"/>
    <col min="5134" max="5134" width="4.42578125" style="50" customWidth="1"/>
    <col min="5135" max="5135" width="1.7109375" style="50" customWidth="1"/>
    <col min="5136" max="5136" width="2.85546875" style="50" customWidth="1"/>
    <col min="5137" max="5138" width="3" style="50" customWidth="1"/>
    <col min="5139" max="5139" width="7.42578125" style="50" customWidth="1"/>
    <col min="5140" max="5140" width="6" style="50" customWidth="1"/>
    <col min="5141" max="5141" width="3.5703125" style="50" customWidth="1"/>
    <col min="5142" max="5142" width="3.85546875" style="50" customWidth="1"/>
    <col min="5143" max="5143" width="4.42578125" style="50" customWidth="1"/>
    <col min="5144" max="5144" width="4.28515625" style="50" customWidth="1"/>
    <col min="5145" max="5145" width="3.7109375" style="50" customWidth="1"/>
    <col min="5146" max="5146" width="4.42578125" style="50" customWidth="1"/>
    <col min="5147" max="5147" width="3" style="50" customWidth="1"/>
    <col min="5148" max="5376" width="11.42578125" style="50"/>
    <col min="5377" max="5377" width="12" style="50" customWidth="1"/>
    <col min="5378" max="5378" width="3" style="50" customWidth="1"/>
    <col min="5379" max="5379" width="3.28515625" style="50" customWidth="1"/>
    <col min="5380" max="5380" width="2.85546875" style="50" customWidth="1"/>
    <col min="5381" max="5381" width="3.140625" style="50" customWidth="1"/>
    <col min="5382" max="5382" width="2.140625" style="50" customWidth="1"/>
    <col min="5383" max="5384" width="3.7109375" style="50" customWidth="1"/>
    <col min="5385" max="5385" width="4.85546875" style="50" customWidth="1"/>
    <col min="5386" max="5387" width="3.85546875" style="50" customWidth="1"/>
    <col min="5388" max="5388" width="2.7109375" style="50" customWidth="1"/>
    <col min="5389" max="5389" width="2.42578125" style="50" customWidth="1"/>
    <col min="5390" max="5390" width="4.42578125" style="50" customWidth="1"/>
    <col min="5391" max="5391" width="1.7109375" style="50" customWidth="1"/>
    <col min="5392" max="5392" width="2.85546875" style="50" customWidth="1"/>
    <col min="5393" max="5394" width="3" style="50" customWidth="1"/>
    <col min="5395" max="5395" width="7.42578125" style="50" customWidth="1"/>
    <col min="5396" max="5396" width="6" style="50" customWidth="1"/>
    <col min="5397" max="5397" width="3.5703125" style="50" customWidth="1"/>
    <col min="5398" max="5398" width="3.85546875" style="50" customWidth="1"/>
    <col min="5399" max="5399" width="4.42578125" style="50" customWidth="1"/>
    <col min="5400" max="5400" width="4.28515625" style="50" customWidth="1"/>
    <col min="5401" max="5401" width="3.7109375" style="50" customWidth="1"/>
    <col min="5402" max="5402" width="4.42578125" style="50" customWidth="1"/>
    <col min="5403" max="5403" width="3" style="50" customWidth="1"/>
    <col min="5404" max="5632" width="11.42578125" style="50"/>
    <col min="5633" max="5633" width="12" style="50" customWidth="1"/>
    <col min="5634" max="5634" width="3" style="50" customWidth="1"/>
    <col min="5635" max="5635" width="3.28515625" style="50" customWidth="1"/>
    <col min="5636" max="5636" width="2.85546875" style="50" customWidth="1"/>
    <col min="5637" max="5637" width="3.140625" style="50" customWidth="1"/>
    <col min="5638" max="5638" width="2.140625" style="50" customWidth="1"/>
    <col min="5639" max="5640" width="3.7109375" style="50" customWidth="1"/>
    <col min="5641" max="5641" width="4.85546875" style="50" customWidth="1"/>
    <col min="5642" max="5643" width="3.85546875" style="50" customWidth="1"/>
    <col min="5644" max="5644" width="2.7109375" style="50" customWidth="1"/>
    <col min="5645" max="5645" width="2.42578125" style="50" customWidth="1"/>
    <col min="5646" max="5646" width="4.42578125" style="50" customWidth="1"/>
    <col min="5647" max="5647" width="1.7109375" style="50" customWidth="1"/>
    <col min="5648" max="5648" width="2.85546875" style="50" customWidth="1"/>
    <col min="5649" max="5650" width="3" style="50" customWidth="1"/>
    <col min="5651" max="5651" width="7.42578125" style="50" customWidth="1"/>
    <col min="5652" max="5652" width="6" style="50" customWidth="1"/>
    <col min="5653" max="5653" width="3.5703125" style="50" customWidth="1"/>
    <col min="5654" max="5654" width="3.85546875" style="50" customWidth="1"/>
    <col min="5655" max="5655" width="4.42578125" style="50" customWidth="1"/>
    <col min="5656" max="5656" width="4.28515625" style="50" customWidth="1"/>
    <col min="5657" max="5657" width="3.7109375" style="50" customWidth="1"/>
    <col min="5658" max="5658" width="4.42578125" style="50" customWidth="1"/>
    <col min="5659" max="5659" width="3" style="50" customWidth="1"/>
    <col min="5660" max="5888" width="11.42578125" style="50"/>
    <col min="5889" max="5889" width="12" style="50" customWidth="1"/>
    <col min="5890" max="5890" width="3" style="50" customWidth="1"/>
    <col min="5891" max="5891" width="3.28515625" style="50" customWidth="1"/>
    <col min="5892" max="5892" width="2.85546875" style="50" customWidth="1"/>
    <col min="5893" max="5893" width="3.140625" style="50" customWidth="1"/>
    <col min="5894" max="5894" width="2.140625" style="50" customWidth="1"/>
    <col min="5895" max="5896" width="3.7109375" style="50" customWidth="1"/>
    <col min="5897" max="5897" width="4.85546875" style="50" customWidth="1"/>
    <col min="5898" max="5899" width="3.85546875" style="50" customWidth="1"/>
    <col min="5900" max="5900" width="2.7109375" style="50" customWidth="1"/>
    <col min="5901" max="5901" width="2.42578125" style="50" customWidth="1"/>
    <col min="5902" max="5902" width="4.42578125" style="50" customWidth="1"/>
    <col min="5903" max="5903" width="1.7109375" style="50" customWidth="1"/>
    <col min="5904" max="5904" width="2.85546875" style="50" customWidth="1"/>
    <col min="5905" max="5906" width="3" style="50" customWidth="1"/>
    <col min="5907" max="5907" width="7.42578125" style="50" customWidth="1"/>
    <col min="5908" max="5908" width="6" style="50" customWidth="1"/>
    <col min="5909" max="5909" width="3.5703125" style="50" customWidth="1"/>
    <col min="5910" max="5910" width="3.85546875" style="50" customWidth="1"/>
    <col min="5911" max="5911" width="4.42578125" style="50" customWidth="1"/>
    <col min="5912" max="5912" width="4.28515625" style="50" customWidth="1"/>
    <col min="5913" max="5913" width="3.7109375" style="50" customWidth="1"/>
    <col min="5914" max="5914" width="4.42578125" style="50" customWidth="1"/>
    <col min="5915" max="5915" width="3" style="50" customWidth="1"/>
    <col min="5916" max="6144" width="11.42578125" style="50"/>
    <col min="6145" max="6145" width="12" style="50" customWidth="1"/>
    <col min="6146" max="6146" width="3" style="50" customWidth="1"/>
    <col min="6147" max="6147" width="3.28515625" style="50" customWidth="1"/>
    <col min="6148" max="6148" width="2.85546875" style="50" customWidth="1"/>
    <col min="6149" max="6149" width="3.140625" style="50" customWidth="1"/>
    <col min="6150" max="6150" width="2.140625" style="50" customWidth="1"/>
    <col min="6151" max="6152" width="3.7109375" style="50" customWidth="1"/>
    <col min="6153" max="6153" width="4.85546875" style="50" customWidth="1"/>
    <col min="6154" max="6155" width="3.85546875" style="50" customWidth="1"/>
    <col min="6156" max="6156" width="2.7109375" style="50" customWidth="1"/>
    <col min="6157" max="6157" width="2.42578125" style="50" customWidth="1"/>
    <col min="6158" max="6158" width="4.42578125" style="50" customWidth="1"/>
    <col min="6159" max="6159" width="1.7109375" style="50" customWidth="1"/>
    <col min="6160" max="6160" width="2.85546875" style="50" customWidth="1"/>
    <col min="6161" max="6162" width="3" style="50" customWidth="1"/>
    <col min="6163" max="6163" width="7.42578125" style="50" customWidth="1"/>
    <col min="6164" max="6164" width="6" style="50" customWidth="1"/>
    <col min="6165" max="6165" width="3.5703125" style="50" customWidth="1"/>
    <col min="6166" max="6166" width="3.85546875" style="50" customWidth="1"/>
    <col min="6167" max="6167" width="4.42578125" style="50" customWidth="1"/>
    <col min="6168" max="6168" width="4.28515625" style="50" customWidth="1"/>
    <col min="6169" max="6169" width="3.7109375" style="50" customWidth="1"/>
    <col min="6170" max="6170" width="4.42578125" style="50" customWidth="1"/>
    <col min="6171" max="6171" width="3" style="50" customWidth="1"/>
    <col min="6172" max="6400" width="11.42578125" style="50"/>
    <col min="6401" max="6401" width="12" style="50" customWidth="1"/>
    <col min="6402" max="6402" width="3" style="50" customWidth="1"/>
    <col min="6403" max="6403" width="3.28515625" style="50" customWidth="1"/>
    <col min="6404" max="6404" width="2.85546875" style="50" customWidth="1"/>
    <col min="6405" max="6405" width="3.140625" style="50" customWidth="1"/>
    <col min="6406" max="6406" width="2.140625" style="50" customWidth="1"/>
    <col min="6407" max="6408" width="3.7109375" style="50" customWidth="1"/>
    <col min="6409" max="6409" width="4.85546875" style="50" customWidth="1"/>
    <col min="6410" max="6411" width="3.85546875" style="50" customWidth="1"/>
    <col min="6412" max="6412" width="2.7109375" style="50" customWidth="1"/>
    <col min="6413" max="6413" width="2.42578125" style="50" customWidth="1"/>
    <col min="6414" max="6414" width="4.42578125" style="50" customWidth="1"/>
    <col min="6415" max="6415" width="1.7109375" style="50" customWidth="1"/>
    <col min="6416" max="6416" width="2.85546875" style="50" customWidth="1"/>
    <col min="6417" max="6418" width="3" style="50" customWidth="1"/>
    <col min="6419" max="6419" width="7.42578125" style="50" customWidth="1"/>
    <col min="6420" max="6420" width="6" style="50" customWidth="1"/>
    <col min="6421" max="6421" width="3.5703125" style="50" customWidth="1"/>
    <col min="6422" max="6422" width="3.85546875" style="50" customWidth="1"/>
    <col min="6423" max="6423" width="4.42578125" style="50" customWidth="1"/>
    <col min="6424" max="6424" width="4.28515625" style="50" customWidth="1"/>
    <col min="6425" max="6425" width="3.7109375" style="50" customWidth="1"/>
    <col min="6426" max="6426" width="4.42578125" style="50" customWidth="1"/>
    <col min="6427" max="6427" width="3" style="50" customWidth="1"/>
    <col min="6428" max="6656" width="11.42578125" style="50"/>
    <col min="6657" max="6657" width="12" style="50" customWidth="1"/>
    <col min="6658" max="6658" width="3" style="50" customWidth="1"/>
    <col min="6659" max="6659" width="3.28515625" style="50" customWidth="1"/>
    <col min="6660" max="6660" width="2.85546875" style="50" customWidth="1"/>
    <col min="6661" max="6661" width="3.140625" style="50" customWidth="1"/>
    <col min="6662" max="6662" width="2.140625" style="50" customWidth="1"/>
    <col min="6663" max="6664" width="3.7109375" style="50" customWidth="1"/>
    <col min="6665" max="6665" width="4.85546875" style="50" customWidth="1"/>
    <col min="6666" max="6667" width="3.85546875" style="50" customWidth="1"/>
    <col min="6668" max="6668" width="2.7109375" style="50" customWidth="1"/>
    <col min="6669" max="6669" width="2.42578125" style="50" customWidth="1"/>
    <col min="6670" max="6670" width="4.42578125" style="50" customWidth="1"/>
    <col min="6671" max="6671" width="1.7109375" style="50" customWidth="1"/>
    <col min="6672" max="6672" width="2.85546875" style="50" customWidth="1"/>
    <col min="6673" max="6674" width="3" style="50" customWidth="1"/>
    <col min="6675" max="6675" width="7.42578125" style="50" customWidth="1"/>
    <col min="6676" max="6676" width="6" style="50" customWidth="1"/>
    <col min="6677" max="6677" width="3.5703125" style="50" customWidth="1"/>
    <col min="6678" max="6678" width="3.85546875" style="50" customWidth="1"/>
    <col min="6679" max="6679" width="4.42578125" style="50" customWidth="1"/>
    <col min="6680" max="6680" width="4.28515625" style="50" customWidth="1"/>
    <col min="6681" max="6681" width="3.7109375" style="50" customWidth="1"/>
    <col min="6682" max="6682" width="4.42578125" style="50" customWidth="1"/>
    <col min="6683" max="6683" width="3" style="50" customWidth="1"/>
    <col min="6684" max="6912" width="11.42578125" style="50"/>
    <col min="6913" max="6913" width="12" style="50" customWidth="1"/>
    <col min="6914" max="6914" width="3" style="50" customWidth="1"/>
    <col min="6915" max="6915" width="3.28515625" style="50" customWidth="1"/>
    <col min="6916" max="6916" width="2.85546875" style="50" customWidth="1"/>
    <col min="6917" max="6917" width="3.140625" style="50" customWidth="1"/>
    <col min="6918" max="6918" width="2.140625" style="50" customWidth="1"/>
    <col min="6919" max="6920" width="3.7109375" style="50" customWidth="1"/>
    <col min="6921" max="6921" width="4.85546875" style="50" customWidth="1"/>
    <col min="6922" max="6923" width="3.85546875" style="50" customWidth="1"/>
    <col min="6924" max="6924" width="2.7109375" style="50" customWidth="1"/>
    <col min="6925" max="6925" width="2.42578125" style="50" customWidth="1"/>
    <col min="6926" max="6926" width="4.42578125" style="50" customWidth="1"/>
    <col min="6927" max="6927" width="1.7109375" style="50" customWidth="1"/>
    <col min="6928" max="6928" width="2.85546875" style="50" customWidth="1"/>
    <col min="6929" max="6930" width="3" style="50" customWidth="1"/>
    <col min="6931" max="6931" width="7.42578125" style="50" customWidth="1"/>
    <col min="6932" max="6932" width="6" style="50" customWidth="1"/>
    <col min="6933" max="6933" width="3.5703125" style="50" customWidth="1"/>
    <col min="6934" max="6934" width="3.85546875" style="50" customWidth="1"/>
    <col min="6935" max="6935" width="4.42578125" style="50" customWidth="1"/>
    <col min="6936" max="6936" width="4.28515625" style="50" customWidth="1"/>
    <col min="6937" max="6937" width="3.7109375" style="50" customWidth="1"/>
    <col min="6938" max="6938" width="4.42578125" style="50" customWidth="1"/>
    <col min="6939" max="6939" width="3" style="50" customWidth="1"/>
    <col min="6940" max="7168" width="11.42578125" style="50"/>
    <col min="7169" max="7169" width="12" style="50" customWidth="1"/>
    <col min="7170" max="7170" width="3" style="50" customWidth="1"/>
    <col min="7171" max="7171" width="3.28515625" style="50" customWidth="1"/>
    <col min="7172" max="7172" width="2.85546875" style="50" customWidth="1"/>
    <col min="7173" max="7173" width="3.140625" style="50" customWidth="1"/>
    <col min="7174" max="7174" width="2.140625" style="50" customWidth="1"/>
    <col min="7175" max="7176" width="3.7109375" style="50" customWidth="1"/>
    <col min="7177" max="7177" width="4.85546875" style="50" customWidth="1"/>
    <col min="7178" max="7179" width="3.85546875" style="50" customWidth="1"/>
    <col min="7180" max="7180" width="2.7109375" style="50" customWidth="1"/>
    <col min="7181" max="7181" width="2.42578125" style="50" customWidth="1"/>
    <col min="7182" max="7182" width="4.42578125" style="50" customWidth="1"/>
    <col min="7183" max="7183" width="1.7109375" style="50" customWidth="1"/>
    <col min="7184" max="7184" width="2.85546875" style="50" customWidth="1"/>
    <col min="7185" max="7186" width="3" style="50" customWidth="1"/>
    <col min="7187" max="7187" width="7.42578125" style="50" customWidth="1"/>
    <col min="7188" max="7188" width="6" style="50" customWidth="1"/>
    <col min="7189" max="7189" width="3.5703125" style="50" customWidth="1"/>
    <col min="7190" max="7190" width="3.85546875" style="50" customWidth="1"/>
    <col min="7191" max="7191" width="4.42578125" style="50" customWidth="1"/>
    <col min="7192" max="7192" width="4.28515625" style="50" customWidth="1"/>
    <col min="7193" max="7193" width="3.7109375" style="50" customWidth="1"/>
    <col min="7194" max="7194" width="4.42578125" style="50" customWidth="1"/>
    <col min="7195" max="7195" width="3" style="50" customWidth="1"/>
    <col min="7196" max="7424" width="11.42578125" style="50"/>
    <col min="7425" max="7425" width="12" style="50" customWidth="1"/>
    <col min="7426" max="7426" width="3" style="50" customWidth="1"/>
    <col min="7427" max="7427" width="3.28515625" style="50" customWidth="1"/>
    <col min="7428" max="7428" width="2.85546875" style="50" customWidth="1"/>
    <col min="7429" max="7429" width="3.140625" style="50" customWidth="1"/>
    <col min="7430" max="7430" width="2.140625" style="50" customWidth="1"/>
    <col min="7431" max="7432" width="3.7109375" style="50" customWidth="1"/>
    <col min="7433" max="7433" width="4.85546875" style="50" customWidth="1"/>
    <col min="7434" max="7435" width="3.85546875" style="50" customWidth="1"/>
    <col min="7436" max="7436" width="2.7109375" style="50" customWidth="1"/>
    <col min="7437" max="7437" width="2.42578125" style="50" customWidth="1"/>
    <col min="7438" max="7438" width="4.42578125" style="50" customWidth="1"/>
    <col min="7439" max="7439" width="1.7109375" style="50" customWidth="1"/>
    <col min="7440" max="7440" width="2.85546875" style="50" customWidth="1"/>
    <col min="7441" max="7442" width="3" style="50" customWidth="1"/>
    <col min="7443" max="7443" width="7.42578125" style="50" customWidth="1"/>
    <col min="7444" max="7444" width="6" style="50" customWidth="1"/>
    <col min="7445" max="7445" width="3.5703125" style="50" customWidth="1"/>
    <col min="7446" max="7446" width="3.85546875" style="50" customWidth="1"/>
    <col min="7447" max="7447" width="4.42578125" style="50" customWidth="1"/>
    <col min="7448" max="7448" width="4.28515625" style="50" customWidth="1"/>
    <col min="7449" max="7449" width="3.7109375" style="50" customWidth="1"/>
    <col min="7450" max="7450" width="4.42578125" style="50" customWidth="1"/>
    <col min="7451" max="7451" width="3" style="50" customWidth="1"/>
    <col min="7452" max="7680" width="11.42578125" style="50"/>
    <col min="7681" max="7681" width="12" style="50" customWidth="1"/>
    <col min="7682" max="7682" width="3" style="50" customWidth="1"/>
    <col min="7683" max="7683" width="3.28515625" style="50" customWidth="1"/>
    <col min="7684" max="7684" width="2.85546875" style="50" customWidth="1"/>
    <col min="7685" max="7685" width="3.140625" style="50" customWidth="1"/>
    <col min="7686" max="7686" width="2.140625" style="50" customWidth="1"/>
    <col min="7687" max="7688" width="3.7109375" style="50" customWidth="1"/>
    <col min="7689" max="7689" width="4.85546875" style="50" customWidth="1"/>
    <col min="7690" max="7691" width="3.85546875" style="50" customWidth="1"/>
    <col min="7692" max="7692" width="2.7109375" style="50" customWidth="1"/>
    <col min="7693" max="7693" width="2.42578125" style="50" customWidth="1"/>
    <col min="7694" max="7694" width="4.42578125" style="50" customWidth="1"/>
    <col min="7695" max="7695" width="1.7109375" style="50" customWidth="1"/>
    <col min="7696" max="7696" width="2.85546875" style="50" customWidth="1"/>
    <col min="7697" max="7698" width="3" style="50" customWidth="1"/>
    <col min="7699" max="7699" width="7.42578125" style="50" customWidth="1"/>
    <col min="7700" max="7700" width="6" style="50" customWidth="1"/>
    <col min="7701" max="7701" width="3.5703125" style="50" customWidth="1"/>
    <col min="7702" max="7702" width="3.85546875" style="50" customWidth="1"/>
    <col min="7703" max="7703" width="4.42578125" style="50" customWidth="1"/>
    <col min="7704" max="7704" width="4.28515625" style="50" customWidth="1"/>
    <col min="7705" max="7705" width="3.7109375" style="50" customWidth="1"/>
    <col min="7706" max="7706" width="4.42578125" style="50" customWidth="1"/>
    <col min="7707" max="7707" width="3" style="50" customWidth="1"/>
    <col min="7708" max="7936" width="11.42578125" style="50"/>
    <col min="7937" max="7937" width="12" style="50" customWidth="1"/>
    <col min="7938" max="7938" width="3" style="50" customWidth="1"/>
    <col min="7939" max="7939" width="3.28515625" style="50" customWidth="1"/>
    <col min="7940" max="7940" width="2.85546875" style="50" customWidth="1"/>
    <col min="7941" max="7941" width="3.140625" style="50" customWidth="1"/>
    <col min="7942" max="7942" width="2.140625" style="50" customWidth="1"/>
    <col min="7943" max="7944" width="3.7109375" style="50" customWidth="1"/>
    <col min="7945" max="7945" width="4.85546875" style="50" customWidth="1"/>
    <col min="7946" max="7947" width="3.85546875" style="50" customWidth="1"/>
    <col min="7948" max="7948" width="2.7109375" style="50" customWidth="1"/>
    <col min="7949" max="7949" width="2.42578125" style="50" customWidth="1"/>
    <col min="7950" max="7950" width="4.42578125" style="50" customWidth="1"/>
    <col min="7951" max="7951" width="1.7109375" style="50" customWidth="1"/>
    <col min="7952" max="7952" width="2.85546875" style="50" customWidth="1"/>
    <col min="7953" max="7954" width="3" style="50" customWidth="1"/>
    <col min="7955" max="7955" width="7.42578125" style="50" customWidth="1"/>
    <col min="7956" max="7956" width="6" style="50" customWidth="1"/>
    <col min="7957" max="7957" width="3.5703125" style="50" customWidth="1"/>
    <col min="7958" max="7958" width="3.85546875" style="50" customWidth="1"/>
    <col min="7959" max="7959" width="4.42578125" style="50" customWidth="1"/>
    <col min="7960" max="7960" width="4.28515625" style="50" customWidth="1"/>
    <col min="7961" max="7961" width="3.7109375" style="50" customWidth="1"/>
    <col min="7962" max="7962" width="4.42578125" style="50" customWidth="1"/>
    <col min="7963" max="7963" width="3" style="50" customWidth="1"/>
    <col min="7964" max="8192" width="11.42578125" style="50"/>
    <col min="8193" max="8193" width="12" style="50" customWidth="1"/>
    <col min="8194" max="8194" width="3" style="50" customWidth="1"/>
    <col min="8195" max="8195" width="3.28515625" style="50" customWidth="1"/>
    <col min="8196" max="8196" width="2.85546875" style="50" customWidth="1"/>
    <col min="8197" max="8197" width="3.140625" style="50" customWidth="1"/>
    <col min="8198" max="8198" width="2.140625" style="50" customWidth="1"/>
    <col min="8199" max="8200" width="3.7109375" style="50" customWidth="1"/>
    <col min="8201" max="8201" width="4.85546875" style="50" customWidth="1"/>
    <col min="8202" max="8203" width="3.85546875" style="50" customWidth="1"/>
    <col min="8204" max="8204" width="2.7109375" style="50" customWidth="1"/>
    <col min="8205" max="8205" width="2.42578125" style="50" customWidth="1"/>
    <col min="8206" max="8206" width="4.42578125" style="50" customWidth="1"/>
    <col min="8207" max="8207" width="1.7109375" style="50" customWidth="1"/>
    <col min="8208" max="8208" width="2.85546875" style="50" customWidth="1"/>
    <col min="8209" max="8210" width="3" style="50" customWidth="1"/>
    <col min="8211" max="8211" width="7.42578125" style="50" customWidth="1"/>
    <col min="8212" max="8212" width="6" style="50" customWidth="1"/>
    <col min="8213" max="8213" width="3.5703125" style="50" customWidth="1"/>
    <col min="8214" max="8214" width="3.85546875" style="50" customWidth="1"/>
    <col min="8215" max="8215" width="4.42578125" style="50" customWidth="1"/>
    <col min="8216" max="8216" width="4.28515625" style="50" customWidth="1"/>
    <col min="8217" max="8217" width="3.7109375" style="50" customWidth="1"/>
    <col min="8218" max="8218" width="4.42578125" style="50" customWidth="1"/>
    <col min="8219" max="8219" width="3" style="50" customWidth="1"/>
    <col min="8220" max="8448" width="11.42578125" style="50"/>
    <col min="8449" max="8449" width="12" style="50" customWidth="1"/>
    <col min="8450" max="8450" width="3" style="50" customWidth="1"/>
    <col min="8451" max="8451" width="3.28515625" style="50" customWidth="1"/>
    <col min="8452" max="8452" width="2.85546875" style="50" customWidth="1"/>
    <col min="8453" max="8453" width="3.140625" style="50" customWidth="1"/>
    <col min="8454" max="8454" width="2.140625" style="50" customWidth="1"/>
    <col min="8455" max="8456" width="3.7109375" style="50" customWidth="1"/>
    <col min="8457" max="8457" width="4.85546875" style="50" customWidth="1"/>
    <col min="8458" max="8459" width="3.85546875" style="50" customWidth="1"/>
    <col min="8460" max="8460" width="2.7109375" style="50" customWidth="1"/>
    <col min="8461" max="8461" width="2.42578125" style="50" customWidth="1"/>
    <col min="8462" max="8462" width="4.42578125" style="50" customWidth="1"/>
    <col min="8463" max="8463" width="1.7109375" style="50" customWidth="1"/>
    <col min="8464" max="8464" width="2.85546875" style="50" customWidth="1"/>
    <col min="8465" max="8466" width="3" style="50" customWidth="1"/>
    <col min="8467" max="8467" width="7.42578125" style="50" customWidth="1"/>
    <col min="8468" max="8468" width="6" style="50" customWidth="1"/>
    <col min="8469" max="8469" width="3.5703125" style="50" customWidth="1"/>
    <col min="8470" max="8470" width="3.85546875" style="50" customWidth="1"/>
    <col min="8471" max="8471" width="4.42578125" style="50" customWidth="1"/>
    <col min="8472" max="8472" width="4.28515625" style="50" customWidth="1"/>
    <col min="8473" max="8473" width="3.7109375" style="50" customWidth="1"/>
    <col min="8474" max="8474" width="4.42578125" style="50" customWidth="1"/>
    <col min="8475" max="8475" width="3" style="50" customWidth="1"/>
    <col min="8476" max="8704" width="11.42578125" style="50"/>
    <col min="8705" max="8705" width="12" style="50" customWidth="1"/>
    <col min="8706" max="8706" width="3" style="50" customWidth="1"/>
    <col min="8707" max="8707" width="3.28515625" style="50" customWidth="1"/>
    <col min="8708" max="8708" width="2.85546875" style="50" customWidth="1"/>
    <col min="8709" max="8709" width="3.140625" style="50" customWidth="1"/>
    <col min="8710" max="8710" width="2.140625" style="50" customWidth="1"/>
    <col min="8711" max="8712" width="3.7109375" style="50" customWidth="1"/>
    <col min="8713" max="8713" width="4.85546875" style="50" customWidth="1"/>
    <col min="8714" max="8715" width="3.85546875" style="50" customWidth="1"/>
    <col min="8716" max="8716" width="2.7109375" style="50" customWidth="1"/>
    <col min="8717" max="8717" width="2.42578125" style="50" customWidth="1"/>
    <col min="8718" max="8718" width="4.42578125" style="50" customWidth="1"/>
    <col min="8719" max="8719" width="1.7109375" style="50" customWidth="1"/>
    <col min="8720" max="8720" width="2.85546875" style="50" customWidth="1"/>
    <col min="8721" max="8722" width="3" style="50" customWidth="1"/>
    <col min="8723" max="8723" width="7.42578125" style="50" customWidth="1"/>
    <col min="8724" max="8724" width="6" style="50" customWidth="1"/>
    <col min="8725" max="8725" width="3.5703125" style="50" customWidth="1"/>
    <col min="8726" max="8726" width="3.85546875" style="50" customWidth="1"/>
    <col min="8727" max="8727" width="4.42578125" style="50" customWidth="1"/>
    <col min="8728" max="8728" width="4.28515625" style="50" customWidth="1"/>
    <col min="8729" max="8729" width="3.7109375" style="50" customWidth="1"/>
    <col min="8730" max="8730" width="4.42578125" style="50" customWidth="1"/>
    <col min="8731" max="8731" width="3" style="50" customWidth="1"/>
    <col min="8732" max="8960" width="11.42578125" style="50"/>
    <col min="8961" max="8961" width="12" style="50" customWidth="1"/>
    <col min="8962" max="8962" width="3" style="50" customWidth="1"/>
    <col min="8963" max="8963" width="3.28515625" style="50" customWidth="1"/>
    <col min="8964" max="8964" width="2.85546875" style="50" customWidth="1"/>
    <col min="8965" max="8965" width="3.140625" style="50" customWidth="1"/>
    <col min="8966" max="8966" width="2.140625" style="50" customWidth="1"/>
    <col min="8967" max="8968" width="3.7109375" style="50" customWidth="1"/>
    <col min="8969" max="8969" width="4.85546875" style="50" customWidth="1"/>
    <col min="8970" max="8971" width="3.85546875" style="50" customWidth="1"/>
    <col min="8972" max="8972" width="2.7109375" style="50" customWidth="1"/>
    <col min="8973" max="8973" width="2.42578125" style="50" customWidth="1"/>
    <col min="8974" max="8974" width="4.42578125" style="50" customWidth="1"/>
    <col min="8975" max="8975" width="1.7109375" style="50" customWidth="1"/>
    <col min="8976" max="8976" width="2.85546875" style="50" customWidth="1"/>
    <col min="8977" max="8978" width="3" style="50" customWidth="1"/>
    <col min="8979" max="8979" width="7.42578125" style="50" customWidth="1"/>
    <col min="8980" max="8980" width="6" style="50" customWidth="1"/>
    <col min="8981" max="8981" width="3.5703125" style="50" customWidth="1"/>
    <col min="8982" max="8982" width="3.85546875" style="50" customWidth="1"/>
    <col min="8983" max="8983" width="4.42578125" style="50" customWidth="1"/>
    <col min="8984" max="8984" width="4.28515625" style="50" customWidth="1"/>
    <col min="8985" max="8985" width="3.7109375" style="50" customWidth="1"/>
    <col min="8986" max="8986" width="4.42578125" style="50" customWidth="1"/>
    <col min="8987" max="8987" width="3" style="50" customWidth="1"/>
    <col min="8988" max="9216" width="11.42578125" style="50"/>
    <col min="9217" max="9217" width="12" style="50" customWidth="1"/>
    <col min="9218" max="9218" width="3" style="50" customWidth="1"/>
    <col min="9219" max="9219" width="3.28515625" style="50" customWidth="1"/>
    <col min="9220" max="9220" width="2.85546875" style="50" customWidth="1"/>
    <col min="9221" max="9221" width="3.140625" style="50" customWidth="1"/>
    <col min="9222" max="9222" width="2.140625" style="50" customWidth="1"/>
    <col min="9223" max="9224" width="3.7109375" style="50" customWidth="1"/>
    <col min="9225" max="9225" width="4.85546875" style="50" customWidth="1"/>
    <col min="9226" max="9227" width="3.85546875" style="50" customWidth="1"/>
    <col min="9228" max="9228" width="2.7109375" style="50" customWidth="1"/>
    <col min="9229" max="9229" width="2.42578125" style="50" customWidth="1"/>
    <col min="9230" max="9230" width="4.42578125" style="50" customWidth="1"/>
    <col min="9231" max="9231" width="1.7109375" style="50" customWidth="1"/>
    <col min="9232" max="9232" width="2.85546875" style="50" customWidth="1"/>
    <col min="9233" max="9234" width="3" style="50" customWidth="1"/>
    <col min="9235" max="9235" width="7.42578125" style="50" customWidth="1"/>
    <col min="9236" max="9236" width="6" style="50" customWidth="1"/>
    <col min="9237" max="9237" width="3.5703125" style="50" customWidth="1"/>
    <col min="9238" max="9238" width="3.85546875" style="50" customWidth="1"/>
    <col min="9239" max="9239" width="4.42578125" style="50" customWidth="1"/>
    <col min="9240" max="9240" width="4.28515625" style="50" customWidth="1"/>
    <col min="9241" max="9241" width="3.7109375" style="50" customWidth="1"/>
    <col min="9242" max="9242" width="4.42578125" style="50" customWidth="1"/>
    <col min="9243" max="9243" width="3" style="50" customWidth="1"/>
    <col min="9244" max="9472" width="11.42578125" style="50"/>
    <col min="9473" max="9473" width="12" style="50" customWidth="1"/>
    <col min="9474" max="9474" width="3" style="50" customWidth="1"/>
    <col min="9475" max="9475" width="3.28515625" style="50" customWidth="1"/>
    <col min="9476" max="9476" width="2.85546875" style="50" customWidth="1"/>
    <col min="9477" max="9477" width="3.140625" style="50" customWidth="1"/>
    <col min="9478" max="9478" width="2.140625" style="50" customWidth="1"/>
    <col min="9479" max="9480" width="3.7109375" style="50" customWidth="1"/>
    <col min="9481" max="9481" width="4.85546875" style="50" customWidth="1"/>
    <col min="9482" max="9483" width="3.85546875" style="50" customWidth="1"/>
    <col min="9484" max="9484" width="2.7109375" style="50" customWidth="1"/>
    <col min="9485" max="9485" width="2.42578125" style="50" customWidth="1"/>
    <col min="9486" max="9486" width="4.42578125" style="50" customWidth="1"/>
    <col min="9487" max="9487" width="1.7109375" style="50" customWidth="1"/>
    <col min="9488" max="9488" width="2.85546875" style="50" customWidth="1"/>
    <col min="9489" max="9490" width="3" style="50" customWidth="1"/>
    <col min="9491" max="9491" width="7.42578125" style="50" customWidth="1"/>
    <col min="9492" max="9492" width="6" style="50" customWidth="1"/>
    <col min="9493" max="9493" width="3.5703125" style="50" customWidth="1"/>
    <col min="9494" max="9494" width="3.85546875" style="50" customWidth="1"/>
    <col min="9495" max="9495" width="4.42578125" style="50" customWidth="1"/>
    <col min="9496" max="9496" width="4.28515625" style="50" customWidth="1"/>
    <col min="9497" max="9497" width="3.7109375" style="50" customWidth="1"/>
    <col min="9498" max="9498" width="4.42578125" style="50" customWidth="1"/>
    <col min="9499" max="9499" width="3" style="50" customWidth="1"/>
    <col min="9500" max="9728" width="11.42578125" style="50"/>
    <col min="9729" max="9729" width="12" style="50" customWidth="1"/>
    <col min="9730" max="9730" width="3" style="50" customWidth="1"/>
    <col min="9731" max="9731" width="3.28515625" style="50" customWidth="1"/>
    <col min="9732" max="9732" width="2.85546875" style="50" customWidth="1"/>
    <col min="9733" max="9733" width="3.140625" style="50" customWidth="1"/>
    <col min="9734" max="9734" width="2.140625" style="50" customWidth="1"/>
    <col min="9735" max="9736" width="3.7109375" style="50" customWidth="1"/>
    <col min="9737" max="9737" width="4.85546875" style="50" customWidth="1"/>
    <col min="9738" max="9739" width="3.85546875" style="50" customWidth="1"/>
    <col min="9740" max="9740" width="2.7109375" style="50" customWidth="1"/>
    <col min="9741" max="9741" width="2.42578125" style="50" customWidth="1"/>
    <col min="9742" max="9742" width="4.42578125" style="50" customWidth="1"/>
    <col min="9743" max="9743" width="1.7109375" style="50" customWidth="1"/>
    <col min="9744" max="9744" width="2.85546875" style="50" customWidth="1"/>
    <col min="9745" max="9746" width="3" style="50" customWidth="1"/>
    <col min="9747" max="9747" width="7.42578125" style="50" customWidth="1"/>
    <col min="9748" max="9748" width="6" style="50" customWidth="1"/>
    <col min="9749" max="9749" width="3.5703125" style="50" customWidth="1"/>
    <col min="9750" max="9750" width="3.85546875" style="50" customWidth="1"/>
    <col min="9751" max="9751" width="4.42578125" style="50" customWidth="1"/>
    <col min="9752" max="9752" width="4.28515625" style="50" customWidth="1"/>
    <col min="9753" max="9753" width="3.7109375" style="50" customWidth="1"/>
    <col min="9754" max="9754" width="4.42578125" style="50" customWidth="1"/>
    <col min="9755" max="9755" width="3" style="50" customWidth="1"/>
    <col min="9756" max="9984" width="11.42578125" style="50"/>
    <col min="9985" max="9985" width="12" style="50" customWidth="1"/>
    <col min="9986" max="9986" width="3" style="50" customWidth="1"/>
    <col min="9987" max="9987" width="3.28515625" style="50" customWidth="1"/>
    <col min="9988" max="9988" width="2.85546875" style="50" customWidth="1"/>
    <col min="9989" max="9989" width="3.140625" style="50" customWidth="1"/>
    <col min="9990" max="9990" width="2.140625" style="50" customWidth="1"/>
    <col min="9991" max="9992" width="3.7109375" style="50" customWidth="1"/>
    <col min="9993" max="9993" width="4.85546875" style="50" customWidth="1"/>
    <col min="9994" max="9995" width="3.85546875" style="50" customWidth="1"/>
    <col min="9996" max="9996" width="2.7109375" style="50" customWidth="1"/>
    <col min="9997" max="9997" width="2.42578125" style="50" customWidth="1"/>
    <col min="9998" max="9998" width="4.42578125" style="50" customWidth="1"/>
    <col min="9999" max="9999" width="1.7109375" style="50" customWidth="1"/>
    <col min="10000" max="10000" width="2.85546875" style="50" customWidth="1"/>
    <col min="10001" max="10002" width="3" style="50" customWidth="1"/>
    <col min="10003" max="10003" width="7.42578125" style="50" customWidth="1"/>
    <col min="10004" max="10004" width="6" style="50" customWidth="1"/>
    <col min="10005" max="10005" width="3.5703125" style="50" customWidth="1"/>
    <col min="10006" max="10006" width="3.85546875" style="50" customWidth="1"/>
    <col min="10007" max="10007" width="4.42578125" style="50" customWidth="1"/>
    <col min="10008" max="10008" width="4.28515625" style="50" customWidth="1"/>
    <col min="10009" max="10009" width="3.7109375" style="50" customWidth="1"/>
    <col min="10010" max="10010" width="4.42578125" style="50" customWidth="1"/>
    <col min="10011" max="10011" width="3" style="50" customWidth="1"/>
    <col min="10012" max="10240" width="11.42578125" style="50"/>
    <col min="10241" max="10241" width="12" style="50" customWidth="1"/>
    <col min="10242" max="10242" width="3" style="50" customWidth="1"/>
    <col min="10243" max="10243" width="3.28515625" style="50" customWidth="1"/>
    <col min="10244" max="10244" width="2.85546875" style="50" customWidth="1"/>
    <col min="10245" max="10245" width="3.140625" style="50" customWidth="1"/>
    <col min="10246" max="10246" width="2.140625" style="50" customWidth="1"/>
    <col min="10247" max="10248" width="3.7109375" style="50" customWidth="1"/>
    <col min="10249" max="10249" width="4.85546875" style="50" customWidth="1"/>
    <col min="10250" max="10251" width="3.85546875" style="50" customWidth="1"/>
    <col min="10252" max="10252" width="2.7109375" style="50" customWidth="1"/>
    <col min="10253" max="10253" width="2.42578125" style="50" customWidth="1"/>
    <col min="10254" max="10254" width="4.42578125" style="50" customWidth="1"/>
    <col min="10255" max="10255" width="1.7109375" style="50" customWidth="1"/>
    <col min="10256" max="10256" width="2.85546875" style="50" customWidth="1"/>
    <col min="10257" max="10258" width="3" style="50" customWidth="1"/>
    <col min="10259" max="10259" width="7.42578125" style="50" customWidth="1"/>
    <col min="10260" max="10260" width="6" style="50" customWidth="1"/>
    <col min="10261" max="10261" width="3.5703125" style="50" customWidth="1"/>
    <col min="10262" max="10262" width="3.85546875" style="50" customWidth="1"/>
    <col min="10263" max="10263" width="4.42578125" style="50" customWidth="1"/>
    <col min="10264" max="10264" width="4.28515625" style="50" customWidth="1"/>
    <col min="10265" max="10265" width="3.7109375" style="50" customWidth="1"/>
    <col min="10266" max="10266" width="4.42578125" style="50" customWidth="1"/>
    <col min="10267" max="10267" width="3" style="50" customWidth="1"/>
    <col min="10268" max="10496" width="11.42578125" style="50"/>
    <col min="10497" max="10497" width="12" style="50" customWidth="1"/>
    <col min="10498" max="10498" width="3" style="50" customWidth="1"/>
    <col min="10499" max="10499" width="3.28515625" style="50" customWidth="1"/>
    <col min="10500" max="10500" width="2.85546875" style="50" customWidth="1"/>
    <col min="10501" max="10501" width="3.140625" style="50" customWidth="1"/>
    <col min="10502" max="10502" width="2.140625" style="50" customWidth="1"/>
    <col min="10503" max="10504" width="3.7109375" style="50" customWidth="1"/>
    <col min="10505" max="10505" width="4.85546875" style="50" customWidth="1"/>
    <col min="10506" max="10507" width="3.85546875" style="50" customWidth="1"/>
    <col min="10508" max="10508" width="2.7109375" style="50" customWidth="1"/>
    <col min="10509" max="10509" width="2.42578125" style="50" customWidth="1"/>
    <col min="10510" max="10510" width="4.42578125" style="50" customWidth="1"/>
    <col min="10511" max="10511" width="1.7109375" style="50" customWidth="1"/>
    <col min="10512" max="10512" width="2.85546875" style="50" customWidth="1"/>
    <col min="10513" max="10514" width="3" style="50" customWidth="1"/>
    <col min="10515" max="10515" width="7.42578125" style="50" customWidth="1"/>
    <col min="10516" max="10516" width="6" style="50" customWidth="1"/>
    <col min="10517" max="10517" width="3.5703125" style="50" customWidth="1"/>
    <col min="10518" max="10518" width="3.85546875" style="50" customWidth="1"/>
    <col min="10519" max="10519" width="4.42578125" style="50" customWidth="1"/>
    <col min="10520" max="10520" width="4.28515625" style="50" customWidth="1"/>
    <col min="10521" max="10521" width="3.7109375" style="50" customWidth="1"/>
    <col min="10522" max="10522" width="4.42578125" style="50" customWidth="1"/>
    <col min="10523" max="10523" width="3" style="50" customWidth="1"/>
    <col min="10524" max="10752" width="11.42578125" style="50"/>
    <col min="10753" max="10753" width="12" style="50" customWidth="1"/>
    <col min="10754" max="10754" width="3" style="50" customWidth="1"/>
    <col min="10755" max="10755" width="3.28515625" style="50" customWidth="1"/>
    <col min="10756" max="10756" width="2.85546875" style="50" customWidth="1"/>
    <col min="10757" max="10757" width="3.140625" style="50" customWidth="1"/>
    <col min="10758" max="10758" width="2.140625" style="50" customWidth="1"/>
    <col min="10759" max="10760" width="3.7109375" style="50" customWidth="1"/>
    <col min="10761" max="10761" width="4.85546875" style="50" customWidth="1"/>
    <col min="10762" max="10763" width="3.85546875" style="50" customWidth="1"/>
    <col min="10764" max="10764" width="2.7109375" style="50" customWidth="1"/>
    <col min="10765" max="10765" width="2.42578125" style="50" customWidth="1"/>
    <col min="10766" max="10766" width="4.42578125" style="50" customWidth="1"/>
    <col min="10767" max="10767" width="1.7109375" style="50" customWidth="1"/>
    <col min="10768" max="10768" width="2.85546875" style="50" customWidth="1"/>
    <col min="10769" max="10770" width="3" style="50" customWidth="1"/>
    <col min="10771" max="10771" width="7.42578125" style="50" customWidth="1"/>
    <col min="10772" max="10772" width="6" style="50" customWidth="1"/>
    <col min="10773" max="10773" width="3.5703125" style="50" customWidth="1"/>
    <col min="10774" max="10774" width="3.85546875" style="50" customWidth="1"/>
    <col min="10775" max="10775" width="4.42578125" style="50" customWidth="1"/>
    <col min="10776" max="10776" width="4.28515625" style="50" customWidth="1"/>
    <col min="10777" max="10777" width="3.7109375" style="50" customWidth="1"/>
    <col min="10778" max="10778" width="4.42578125" style="50" customWidth="1"/>
    <col min="10779" max="10779" width="3" style="50" customWidth="1"/>
    <col min="10780" max="11008" width="11.42578125" style="50"/>
    <col min="11009" max="11009" width="12" style="50" customWidth="1"/>
    <col min="11010" max="11010" width="3" style="50" customWidth="1"/>
    <col min="11011" max="11011" width="3.28515625" style="50" customWidth="1"/>
    <col min="11012" max="11012" width="2.85546875" style="50" customWidth="1"/>
    <col min="11013" max="11013" width="3.140625" style="50" customWidth="1"/>
    <col min="11014" max="11014" width="2.140625" style="50" customWidth="1"/>
    <col min="11015" max="11016" width="3.7109375" style="50" customWidth="1"/>
    <col min="11017" max="11017" width="4.85546875" style="50" customWidth="1"/>
    <col min="11018" max="11019" width="3.85546875" style="50" customWidth="1"/>
    <col min="11020" max="11020" width="2.7109375" style="50" customWidth="1"/>
    <col min="11021" max="11021" width="2.42578125" style="50" customWidth="1"/>
    <col min="11022" max="11022" width="4.42578125" style="50" customWidth="1"/>
    <col min="11023" max="11023" width="1.7109375" style="50" customWidth="1"/>
    <col min="11024" max="11024" width="2.85546875" style="50" customWidth="1"/>
    <col min="11025" max="11026" width="3" style="50" customWidth="1"/>
    <col min="11027" max="11027" width="7.42578125" style="50" customWidth="1"/>
    <col min="11028" max="11028" width="6" style="50" customWidth="1"/>
    <col min="11029" max="11029" width="3.5703125" style="50" customWidth="1"/>
    <col min="11030" max="11030" width="3.85546875" style="50" customWidth="1"/>
    <col min="11031" max="11031" width="4.42578125" style="50" customWidth="1"/>
    <col min="11032" max="11032" width="4.28515625" style="50" customWidth="1"/>
    <col min="11033" max="11033" width="3.7109375" style="50" customWidth="1"/>
    <col min="11034" max="11034" width="4.42578125" style="50" customWidth="1"/>
    <col min="11035" max="11035" width="3" style="50" customWidth="1"/>
    <col min="11036" max="11264" width="11.42578125" style="50"/>
    <col min="11265" max="11265" width="12" style="50" customWidth="1"/>
    <col min="11266" max="11266" width="3" style="50" customWidth="1"/>
    <col min="11267" max="11267" width="3.28515625" style="50" customWidth="1"/>
    <col min="11268" max="11268" width="2.85546875" style="50" customWidth="1"/>
    <col min="11269" max="11269" width="3.140625" style="50" customWidth="1"/>
    <col min="11270" max="11270" width="2.140625" style="50" customWidth="1"/>
    <col min="11271" max="11272" width="3.7109375" style="50" customWidth="1"/>
    <col min="11273" max="11273" width="4.85546875" style="50" customWidth="1"/>
    <col min="11274" max="11275" width="3.85546875" style="50" customWidth="1"/>
    <col min="11276" max="11276" width="2.7109375" style="50" customWidth="1"/>
    <col min="11277" max="11277" width="2.42578125" style="50" customWidth="1"/>
    <col min="11278" max="11278" width="4.42578125" style="50" customWidth="1"/>
    <col min="11279" max="11279" width="1.7109375" style="50" customWidth="1"/>
    <col min="11280" max="11280" width="2.85546875" style="50" customWidth="1"/>
    <col min="11281" max="11282" width="3" style="50" customWidth="1"/>
    <col min="11283" max="11283" width="7.42578125" style="50" customWidth="1"/>
    <col min="11284" max="11284" width="6" style="50" customWidth="1"/>
    <col min="11285" max="11285" width="3.5703125" style="50" customWidth="1"/>
    <col min="11286" max="11286" width="3.85546875" style="50" customWidth="1"/>
    <col min="11287" max="11287" width="4.42578125" style="50" customWidth="1"/>
    <col min="11288" max="11288" width="4.28515625" style="50" customWidth="1"/>
    <col min="11289" max="11289" width="3.7109375" style="50" customWidth="1"/>
    <col min="11290" max="11290" width="4.42578125" style="50" customWidth="1"/>
    <col min="11291" max="11291" width="3" style="50" customWidth="1"/>
    <col min="11292" max="11520" width="11.42578125" style="50"/>
    <col min="11521" max="11521" width="12" style="50" customWidth="1"/>
    <col min="11522" max="11522" width="3" style="50" customWidth="1"/>
    <col min="11523" max="11523" width="3.28515625" style="50" customWidth="1"/>
    <col min="11524" max="11524" width="2.85546875" style="50" customWidth="1"/>
    <col min="11525" max="11525" width="3.140625" style="50" customWidth="1"/>
    <col min="11526" max="11526" width="2.140625" style="50" customWidth="1"/>
    <col min="11527" max="11528" width="3.7109375" style="50" customWidth="1"/>
    <col min="11529" max="11529" width="4.85546875" style="50" customWidth="1"/>
    <col min="11530" max="11531" width="3.85546875" style="50" customWidth="1"/>
    <col min="11532" max="11532" width="2.7109375" style="50" customWidth="1"/>
    <col min="11533" max="11533" width="2.42578125" style="50" customWidth="1"/>
    <col min="11534" max="11534" width="4.42578125" style="50" customWidth="1"/>
    <col min="11535" max="11535" width="1.7109375" style="50" customWidth="1"/>
    <col min="11536" max="11536" width="2.85546875" style="50" customWidth="1"/>
    <col min="11537" max="11538" width="3" style="50" customWidth="1"/>
    <col min="11539" max="11539" width="7.42578125" style="50" customWidth="1"/>
    <col min="11540" max="11540" width="6" style="50" customWidth="1"/>
    <col min="11541" max="11541" width="3.5703125" style="50" customWidth="1"/>
    <col min="11542" max="11542" width="3.85546875" style="50" customWidth="1"/>
    <col min="11543" max="11543" width="4.42578125" style="50" customWidth="1"/>
    <col min="11544" max="11544" width="4.28515625" style="50" customWidth="1"/>
    <col min="11545" max="11545" width="3.7109375" style="50" customWidth="1"/>
    <col min="11546" max="11546" width="4.42578125" style="50" customWidth="1"/>
    <col min="11547" max="11547" width="3" style="50" customWidth="1"/>
    <col min="11548" max="11776" width="11.42578125" style="50"/>
    <col min="11777" max="11777" width="12" style="50" customWidth="1"/>
    <col min="11778" max="11778" width="3" style="50" customWidth="1"/>
    <col min="11779" max="11779" width="3.28515625" style="50" customWidth="1"/>
    <col min="11780" max="11780" width="2.85546875" style="50" customWidth="1"/>
    <col min="11781" max="11781" width="3.140625" style="50" customWidth="1"/>
    <col min="11782" max="11782" width="2.140625" style="50" customWidth="1"/>
    <col min="11783" max="11784" width="3.7109375" style="50" customWidth="1"/>
    <col min="11785" max="11785" width="4.85546875" style="50" customWidth="1"/>
    <col min="11786" max="11787" width="3.85546875" style="50" customWidth="1"/>
    <col min="11788" max="11788" width="2.7109375" style="50" customWidth="1"/>
    <col min="11789" max="11789" width="2.42578125" style="50" customWidth="1"/>
    <col min="11790" max="11790" width="4.42578125" style="50" customWidth="1"/>
    <col min="11791" max="11791" width="1.7109375" style="50" customWidth="1"/>
    <col min="11792" max="11792" width="2.85546875" style="50" customWidth="1"/>
    <col min="11793" max="11794" width="3" style="50" customWidth="1"/>
    <col min="11795" max="11795" width="7.42578125" style="50" customWidth="1"/>
    <col min="11796" max="11796" width="6" style="50" customWidth="1"/>
    <col min="11797" max="11797" width="3.5703125" style="50" customWidth="1"/>
    <col min="11798" max="11798" width="3.85546875" style="50" customWidth="1"/>
    <col min="11799" max="11799" width="4.42578125" style="50" customWidth="1"/>
    <col min="11800" max="11800" width="4.28515625" style="50" customWidth="1"/>
    <col min="11801" max="11801" width="3.7109375" style="50" customWidth="1"/>
    <col min="11802" max="11802" width="4.42578125" style="50" customWidth="1"/>
    <col min="11803" max="11803" width="3" style="50" customWidth="1"/>
    <col min="11804" max="12032" width="11.42578125" style="50"/>
    <col min="12033" max="12033" width="12" style="50" customWidth="1"/>
    <col min="12034" max="12034" width="3" style="50" customWidth="1"/>
    <col min="12035" max="12035" width="3.28515625" style="50" customWidth="1"/>
    <col min="12036" max="12036" width="2.85546875" style="50" customWidth="1"/>
    <col min="12037" max="12037" width="3.140625" style="50" customWidth="1"/>
    <col min="12038" max="12038" width="2.140625" style="50" customWidth="1"/>
    <col min="12039" max="12040" width="3.7109375" style="50" customWidth="1"/>
    <col min="12041" max="12041" width="4.85546875" style="50" customWidth="1"/>
    <col min="12042" max="12043" width="3.85546875" style="50" customWidth="1"/>
    <col min="12044" max="12044" width="2.7109375" style="50" customWidth="1"/>
    <col min="12045" max="12045" width="2.42578125" style="50" customWidth="1"/>
    <col min="12046" max="12046" width="4.42578125" style="50" customWidth="1"/>
    <col min="12047" max="12047" width="1.7109375" style="50" customWidth="1"/>
    <col min="12048" max="12048" width="2.85546875" style="50" customWidth="1"/>
    <col min="12049" max="12050" width="3" style="50" customWidth="1"/>
    <col min="12051" max="12051" width="7.42578125" style="50" customWidth="1"/>
    <col min="12052" max="12052" width="6" style="50" customWidth="1"/>
    <col min="12053" max="12053" width="3.5703125" style="50" customWidth="1"/>
    <col min="12054" max="12054" width="3.85546875" style="50" customWidth="1"/>
    <col min="12055" max="12055" width="4.42578125" style="50" customWidth="1"/>
    <col min="12056" max="12056" width="4.28515625" style="50" customWidth="1"/>
    <col min="12057" max="12057" width="3.7109375" style="50" customWidth="1"/>
    <col min="12058" max="12058" width="4.42578125" style="50" customWidth="1"/>
    <col min="12059" max="12059" width="3" style="50" customWidth="1"/>
    <col min="12060" max="12288" width="11.42578125" style="50"/>
    <col min="12289" max="12289" width="12" style="50" customWidth="1"/>
    <col min="12290" max="12290" width="3" style="50" customWidth="1"/>
    <col min="12291" max="12291" width="3.28515625" style="50" customWidth="1"/>
    <col min="12292" max="12292" width="2.85546875" style="50" customWidth="1"/>
    <col min="12293" max="12293" width="3.140625" style="50" customWidth="1"/>
    <col min="12294" max="12294" width="2.140625" style="50" customWidth="1"/>
    <col min="12295" max="12296" width="3.7109375" style="50" customWidth="1"/>
    <col min="12297" max="12297" width="4.85546875" style="50" customWidth="1"/>
    <col min="12298" max="12299" width="3.85546875" style="50" customWidth="1"/>
    <col min="12300" max="12300" width="2.7109375" style="50" customWidth="1"/>
    <col min="12301" max="12301" width="2.42578125" style="50" customWidth="1"/>
    <col min="12302" max="12302" width="4.42578125" style="50" customWidth="1"/>
    <col min="12303" max="12303" width="1.7109375" style="50" customWidth="1"/>
    <col min="12304" max="12304" width="2.85546875" style="50" customWidth="1"/>
    <col min="12305" max="12306" width="3" style="50" customWidth="1"/>
    <col min="12307" max="12307" width="7.42578125" style="50" customWidth="1"/>
    <col min="12308" max="12308" width="6" style="50" customWidth="1"/>
    <col min="12309" max="12309" width="3.5703125" style="50" customWidth="1"/>
    <col min="12310" max="12310" width="3.85546875" style="50" customWidth="1"/>
    <col min="12311" max="12311" width="4.42578125" style="50" customWidth="1"/>
    <col min="12312" max="12312" width="4.28515625" style="50" customWidth="1"/>
    <col min="12313" max="12313" width="3.7109375" style="50" customWidth="1"/>
    <col min="12314" max="12314" width="4.42578125" style="50" customWidth="1"/>
    <col min="12315" max="12315" width="3" style="50" customWidth="1"/>
    <col min="12316" max="12544" width="11.42578125" style="50"/>
    <col min="12545" max="12545" width="12" style="50" customWidth="1"/>
    <col min="12546" max="12546" width="3" style="50" customWidth="1"/>
    <col min="12547" max="12547" width="3.28515625" style="50" customWidth="1"/>
    <col min="12548" max="12548" width="2.85546875" style="50" customWidth="1"/>
    <col min="12549" max="12549" width="3.140625" style="50" customWidth="1"/>
    <col min="12550" max="12550" width="2.140625" style="50" customWidth="1"/>
    <col min="12551" max="12552" width="3.7109375" style="50" customWidth="1"/>
    <col min="12553" max="12553" width="4.85546875" style="50" customWidth="1"/>
    <col min="12554" max="12555" width="3.85546875" style="50" customWidth="1"/>
    <col min="12556" max="12556" width="2.7109375" style="50" customWidth="1"/>
    <col min="12557" max="12557" width="2.42578125" style="50" customWidth="1"/>
    <col min="12558" max="12558" width="4.42578125" style="50" customWidth="1"/>
    <col min="12559" max="12559" width="1.7109375" style="50" customWidth="1"/>
    <col min="12560" max="12560" width="2.85546875" style="50" customWidth="1"/>
    <col min="12561" max="12562" width="3" style="50" customWidth="1"/>
    <col min="12563" max="12563" width="7.42578125" style="50" customWidth="1"/>
    <col min="12564" max="12564" width="6" style="50" customWidth="1"/>
    <col min="12565" max="12565" width="3.5703125" style="50" customWidth="1"/>
    <col min="12566" max="12566" width="3.85546875" style="50" customWidth="1"/>
    <col min="12567" max="12567" width="4.42578125" style="50" customWidth="1"/>
    <col min="12568" max="12568" width="4.28515625" style="50" customWidth="1"/>
    <col min="12569" max="12569" width="3.7109375" style="50" customWidth="1"/>
    <col min="12570" max="12570" width="4.42578125" style="50" customWidth="1"/>
    <col min="12571" max="12571" width="3" style="50" customWidth="1"/>
    <col min="12572" max="12800" width="11.42578125" style="50"/>
    <col min="12801" max="12801" width="12" style="50" customWidth="1"/>
    <col min="12802" max="12802" width="3" style="50" customWidth="1"/>
    <col min="12803" max="12803" width="3.28515625" style="50" customWidth="1"/>
    <col min="12804" max="12804" width="2.85546875" style="50" customWidth="1"/>
    <col min="12805" max="12805" width="3.140625" style="50" customWidth="1"/>
    <col min="12806" max="12806" width="2.140625" style="50" customWidth="1"/>
    <col min="12807" max="12808" width="3.7109375" style="50" customWidth="1"/>
    <col min="12809" max="12809" width="4.85546875" style="50" customWidth="1"/>
    <col min="12810" max="12811" width="3.85546875" style="50" customWidth="1"/>
    <col min="12812" max="12812" width="2.7109375" style="50" customWidth="1"/>
    <col min="12813" max="12813" width="2.42578125" style="50" customWidth="1"/>
    <col min="12814" max="12814" width="4.42578125" style="50" customWidth="1"/>
    <col min="12815" max="12815" width="1.7109375" style="50" customWidth="1"/>
    <col min="12816" max="12816" width="2.85546875" style="50" customWidth="1"/>
    <col min="12817" max="12818" width="3" style="50" customWidth="1"/>
    <col min="12819" max="12819" width="7.42578125" style="50" customWidth="1"/>
    <col min="12820" max="12820" width="6" style="50" customWidth="1"/>
    <col min="12821" max="12821" width="3.5703125" style="50" customWidth="1"/>
    <col min="12822" max="12822" width="3.85546875" style="50" customWidth="1"/>
    <col min="12823" max="12823" width="4.42578125" style="50" customWidth="1"/>
    <col min="12824" max="12824" width="4.28515625" style="50" customWidth="1"/>
    <col min="12825" max="12825" width="3.7109375" style="50" customWidth="1"/>
    <col min="12826" max="12826" width="4.42578125" style="50" customWidth="1"/>
    <col min="12827" max="12827" width="3" style="50" customWidth="1"/>
    <col min="12828" max="13056" width="11.42578125" style="50"/>
    <col min="13057" max="13057" width="12" style="50" customWidth="1"/>
    <col min="13058" max="13058" width="3" style="50" customWidth="1"/>
    <col min="13059" max="13059" width="3.28515625" style="50" customWidth="1"/>
    <col min="13060" max="13060" width="2.85546875" style="50" customWidth="1"/>
    <col min="13061" max="13061" width="3.140625" style="50" customWidth="1"/>
    <col min="13062" max="13062" width="2.140625" style="50" customWidth="1"/>
    <col min="13063" max="13064" width="3.7109375" style="50" customWidth="1"/>
    <col min="13065" max="13065" width="4.85546875" style="50" customWidth="1"/>
    <col min="13066" max="13067" width="3.85546875" style="50" customWidth="1"/>
    <col min="13068" max="13068" width="2.7109375" style="50" customWidth="1"/>
    <col min="13069" max="13069" width="2.42578125" style="50" customWidth="1"/>
    <col min="13070" max="13070" width="4.42578125" style="50" customWidth="1"/>
    <col min="13071" max="13071" width="1.7109375" style="50" customWidth="1"/>
    <col min="13072" max="13072" width="2.85546875" style="50" customWidth="1"/>
    <col min="13073" max="13074" width="3" style="50" customWidth="1"/>
    <col min="13075" max="13075" width="7.42578125" style="50" customWidth="1"/>
    <col min="13076" max="13076" width="6" style="50" customWidth="1"/>
    <col min="13077" max="13077" width="3.5703125" style="50" customWidth="1"/>
    <col min="13078" max="13078" width="3.85546875" style="50" customWidth="1"/>
    <col min="13079" max="13079" width="4.42578125" style="50" customWidth="1"/>
    <col min="13080" max="13080" width="4.28515625" style="50" customWidth="1"/>
    <col min="13081" max="13081" width="3.7109375" style="50" customWidth="1"/>
    <col min="13082" max="13082" width="4.42578125" style="50" customWidth="1"/>
    <col min="13083" max="13083" width="3" style="50" customWidth="1"/>
    <col min="13084" max="13312" width="11.42578125" style="50"/>
    <col min="13313" max="13313" width="12" style="50" customWidth="1"/>
    <col min="13314" max="13314" width="3" style="50" customWidth="1"/>
    <col min="13315" max="13315" width="3.28515625" style="50" customWidth="1"/>
    <col min="13316" max="13316" width="2.85546875" style="50" customWidth="1"/>
    <col min="13317" max="13317" width="3.140625" style="50" customWidth="1"/>
    <col min="13318" max="13318" width="2.140625" style="50" customWidth="1"/>
    <col min="13319" max="13320" width="3.7109375" style="50" customWidth="1"/>
    <col min="13321" max="13321" width="4.85546875" style="50" customWidth="1"/>
    <col min="13322" max="13323" width="3.85546875" style="50" customWidth="1"/>
    <col min="13324" max="13324" width="2.7109375" style="50" customWidth="1"/>
    <col min="13325" max="13325" width="2.42578125" style="50" customWidth="1"/>
    <col min="13326" max="13326" width="4.42578125" style="50" customWidth="1"/>
    <col min="13327" max="13327" width="1.7109375" style="50" customWidth="1"/>
    <col min="13328" max="13328" width="2.85546875" style="50" customWidth="1"/>
    <col min="13329" max="13330" width="3" style="50" customWidth="1"/>
    <col min="13331" max="13331" width="7.42578125" style="50" customWidth="1"/>
    <col min="13332" max="13332" width="6" style="50" customWidth="1"/>
    <col min="13333" max="13333" width="3.5703125" style="50" customWidth="1"/>
    <col min="13334" max="13334" width="3.85546875" style="50" customWidth="1"/>
    <col min="13335" max="13335" width="4.42578125" style="50" customWidth="1"/>
    <col min="13336" max="13336" width="4.28515625" style="50" customWidth="1"/>
    <col min="13337" max="13337" width="3.7109375" style="50" customWidth="1"/>
    <col min="13338" max="13338" width="4.42578125" style="50" customWidth="1"/>
    <col min="13339" max="13339" width="3" style="50" customWidth="1"/>
    <col min="13340" max="13568" width="11.42578125" style="50"/>
    <col min="13569" max="13569" width="12" style="50" customWidth="1"/>
    <col min="13570" max="13570" width="3" style="50" customWidth="1"/>
    <col min="13571" max="13571" width="3.28515625" style="50" customWidth="1"/>
    <col min="13572" max="13572" width="2.85546875" style="50" customWidth="1"/>
    <col min="13573" max="13573" width="3.140625" style="50" customWidth="1"/>
    <col min="13574" max="13574" width="2.140625" style="50" customWidth="1"/>
    <col min="13575" max="13576" width="3.7109375" style="50" customWidth="1"/>
    <col min="13577" max="13577" width="4.85546875" style="50" customWidth="1"/>
    <col min="13578" max="13579" width="3.85546875" style="50" customWidth="1"/>
    <col min="13580" max="13580" width="2.7109375" style="50" customWidth="1"/>
    <col min="13581" max="13581" width="2.42578125" style="50" customWidth="1"/>
    <col min="13582" max="13582" width="4.42578125" style="50" customWidth="1"/>
    <col min="13583" max="13583" width="1.7109375" style="50" customWidth="1"/>
    <col min="13584" max="13584" width="2.85546875" style="50" customWidth="1"/>
    <col min="13585" max="13586" width="3" style="50" customWidth="1"/>
    <col min="13587" max="13587" width="7.42578125" style="50" customWidth="1"/>
    <col min="13588" max="13588" width="6" style="50" customWidth="1"/>
    <col min="13589" max="13589" width="3.5703125" style="50" customWidth="1"/>
    <col min="13590" max="13590" width="3.85546875" style="50" customWidth="1"/>
    <col min="13591" max="13591" width="4.42578125" style="50" customWidth="1"/>
    <col min="13592" max="13592" width="4.28515625" style="50" customWidth="1"/>
    <col min="13593" max="13593" width="3.7109375" style="50" customWidth="1"/>
    <col min="13594" max="13594" width="4.42578125" style="50" customWidth="1"/>
    <col min="13595" max="13595" width="3" style="50" customWidth="1"/>
    <col min="13596" max="13824" width="11.42578125" style="50"/>
    <col min="13825" max="13825" width="12" style="50" customWidth="1"/>
    <col min="13826" max="13826" width="3" style="50" customWidth="1"/>
    <col min="13827" max="13827" width="3.28515625" style="50" customWidth="1"/>
    <col min="13828" max="13828" width="2.85546875" style="50" customWidth="1"/>
    <col min="13829" max="13829" width="3.140625" style="50" customWidth="1"/>
    <col min="13830" max="13830" width="2.140625" style="50" customWidth="1"/>
    <col min="13831" max="13832" width="3.7109375" style="50" customWidth="1"/>
    <col min="13833" max="13833" width="4.85546875" style="50" customWidth="1"/>
    <col min="13834" max="13835" width="3.85546875" style="50" customWidth="1"/>
    <col min="13836" max="13836" width="2.7109375" style="50" customWidth="1"/>
    <col min="13837" max="13837" width="2.42578125" style="50" customWidth="1"/>
    <col min="13838" max="13838" width="4.42578125" style="50" customWidth="1"/>
    <col min="13839" max="13839" width="1.7109375" style="50" customWidth="1"/>
    <col min="13840" max="13840" width="2.85546875" style="50" customWidth="1"/>
    <col min="13841" max="13842" width="3" style="50" customWidth="1"/>
    <col min="13843" max="13843" width="7.42578125" style="50" customWidth="1"/>
    <col min="13844" max="13844" width="6" style="50" customWidth="1"/>
    <col min="13845" max="13845" width="3.5703125" style="50" customWidth="1"/>
    <col min="13846" max="13846" width="3.85546875" style="50" customWidth="1"/>
    <col min="13847" max="13847" width="4.42578125" style="50" customWidth="1"/>
    <col min="13848" max="13848" width="4.28515625" style="50" customWidth="1"/>
    <col min="13849" max="13849" width="3.7109375" style="50" customWidth="1"/>
    <col min="13850" max="13850" width="4.42578125" style="50" customWidth="1"/>
    <col min="13851" max="13851" width="3" style="50" customWidth="1"/>
    <col min="13852" max="14080" width="11.42578125" style="50"/>
    <col min="14081" max="14081" width="12" style="50" customWidth="1"/>
    <col min="14082" max="14082" width="3" style="50" customWidth="1"/>
    <col min="14083" max="14083" width="3.28515625" style="50" customWidth="1"/>
    <col min="14084" max="14084" width="2.85546875" style="50" customWidth="1"/>
    <col min="14085" max="14085" width="3.140625" style="50" customWidth="1"/>
    <col min="14086" max="14086" width="2.140625" style="50" customWidth="1"/>
    <col min="14087" max="14088" width="3.7109375" style="50" customWidth="1"/>
    <col min="14089" max="14089" width="4.85546875" style="50" customWidth="1"/>
    <col min="14090" max="14091" width="3.85546875" style="50" customWidth="1"/>
    <col min="14092" max="14092" width="2.7109375" style="50" customWidth="1"/>
    <col min="14093" max="14093" width="2.42578125" style="50" customWidth="1"/>
    <col min="14094" max="14094" width="4.42578125" style="50" customWidth="1"/>
    <col min="14095" max="14095" width="1.7109375" style="50" customWidth="1"/>
    <col min="14096" max="14096" width="2.85546875" style="50" customWidth="1"/>
    <col min="14097" max="14098" width="3" style="50" customWidth="1"/>
    <col min="14099" max="14099" width="7.42578125" style="50" customWidth="1"/>
    <col min="14100" max="14100" width="6" style="50" customWidth="1"/>
    <col min="14101" max="14101" width="3.5703125" style="50" customWidth="1"/>
    <col min="14102" max="14102" width="3.85546875" style="50" customWidth="1"/>
    <col min="14103" max="14103" width="4.42578125" style="50" customWidth="1"/>
    <col min="14104" max="14104" width="4.28515625" style="50" customWidth="1"/>
    <col min="14105" max="14105" width="3.7109375" style="50" customWidth="1"/>
    <col min="14106" max="14106" width="4.42578125" style="50" customWidth="1"/>
    <col min="14107" max="14107" width="3" style="50" customWidth="1"/>
    <col min="14108" max="14336" width="11.42578125" style="50"/>
    <col min="14337" max="14337" width="12" style="50" customWidth="1"/>
    <col min="14338" max="14338" width="3" style="50" customWidth="1"/>
    <col min="14339" max="14339" width="3.28515625" style="50" customWidth="1"/>
    <col min="14340" max="14340" width="2.85546875" style="50" customWidth="1"/>
    <col min="14341" max="14341" width="3.140625" style="50" customWidth="1"/>
    <col min="14342" max="14342" width="2.140625" style="50" customWidth="1"/>
    <col min="14343" max="14344" width="3.7109375" style="50" customWidth="1"/>
    <col min="14345" max="14345" width="4.85546875" style="50" customWidth="1"/>
    <col min="14346" max="14347" width="3.85546875" style="50" customWidth="1"/>
    <col min="14348" max="14348" width="2.7109375" style="50" customWidth="1"/>
    <col min="14349" max="14349" width="2.42578125" style="50" customWidth="1"/>
    <col min="14350" max="14350" width="4.42578125" style="50" customWidth="1"/>
    <col min="14351" max="14351" width="1.7109375" style="50" customWidth="1"/>
    <col min="14352" max="14352" width="2.85546875" style="50" customWidth="1"/>
    <col min="14353" max="14354" width="3" style="50" customWidth="1"/>
    <col min="14355" max="14355" width="7.42578125" style="50" customWidth="1"/>
    <col min="14356" max="14356" width="6" style="50" customWidth="1"/>
    <col min="14357" max="14357" width="3.5703125" style="50" customWidth="1"/>
    <col min="14358" max="14358" width="3.85546875" style="50" customWidth="1"/>
    <col min="14359" max="14359" width="4.42578125" style="50" customWidth="1"/>
    <col min="14360" max="14360" width="4.28515625" style="50" customWidth="1"/>
    <col min="14361" max="14361" width="3.7109375" style="50" customWidth="1"/>
    <col min="14362" max="14362" width="4.42578125" style="50" customWidth="1"/>
    <col min="14363" max="14363" width="3" style="50" customWidth="1"/>
    <col min="14364" max="14592" width="11.42578125" style="50"/>
    <col min="14593" max="14593" width="12" style="50" customWidth="1"/>
    <col min="14594" max="14594" width="3" style="50" customWidth="1"/>
    <col min="14595" max="14595" width="3.28515625" style="50" customWidth="1"/>
    <col min="14596" max="14596" width="2.85546875" style="50" customWidth="1"/>
    <col min="14597" max="14597" width="3.140625" style="50" customWidth="1"/>
    <col min="14598" max="14598" width="2.140625" style="50" customWidth="1"/>
    <col min="14599" max="14600" width="3.7109375" style="50" customWidth="1"/>
    <col min="14601" max="14601" width="4.85546875" style="50" customWidth="1"/>
    <col min="14602" max="14603" width="3.85546875" style="50" customWidth="1"/>
    <col min="14604" max="14604" width="2.7109375" style="50" customWidth="1"/>
    <col min="14605" max="14605" width="2.42578125" style="50" customWidth="1"/>
    <col min="14606" max="14606" width="4.42578125" style="50" customWidth="1"/>
    <col min="14607" max="14607" width="1.7109375" style="50" customWidth="1"/>
    <col min="14608" max="14608" width="2.85546875" style="50" customWidth="1"/>
    <col min="14609" max="14610" width="3" style="50" customWidth="1"/>
    <col min="14611" max="14611" width="7.42578125" style="50" customWidth="1"/>
    <col min="14612" max="14612" width="6" style="50" customWidth="1"/>
    <col min="14613" max="14613" width="3.5703125" style="50" customWidth="1"/>
    <col min="14614" max="14614" width="3.85546875" style="50" customWidth="1"/>
    <col min="14615" max="14615" width="4.42578125" style="50" customWidth="1"/>
    <col min="14616" max="14616" width="4.28515625" style="50" customWidth="1"/>
    <col min="14617" max="14617" width="3.7109375" style="50" customWidth="1"/>
    <col min="14618" max="14618" width="4.42578125" style="50" customWidth="1"/>
    <col min="14619" max="14619" width="3" style="50" customWidth="1"/>
    <col min="14620" max="14848" width="11.42578125" style="50"/>
    <col min="14849" max="14849" width="12" style="50" customWidth="1"/>
    <col min="14850" max="14850" width="3" style="50" customWidth="1"/>
    <col min="14851" max="14851" width="3.28515625" style="50" customWidth="1"/>
    <col min="14852" max="14852" width="2.85546875" style="50" customWidth="1"/>
    <col min="14853" max="14853" width="3.140625" style="50" customWidth="1"/>
    <col min="14854" max="14854" width="2.140625" style="50" customWidth="1"/>
    <col min="14855" max="14856" width="3.7109375" style="50" customWidth="1"/>
    <col min="14857" max="14857" width="4.85546875" style="50" customWidth="1"/>
    <col min="14858" max="14859" width="3.85546875" style="50" customWidth="1"/>
    <col min="14860" max="14860" width="2.7109375" style="50" customWidth="1"/>
    <col min="14861" max="14861" width="2.42578125" style="50" customWidth="1"/>
    <col min="14862" max="14862" width="4.42578125" style="50" customWidth="1"/>
    <col min="14863" max="14863" width="1.7109375" style="50" customWidth="1"/>
    <col min="14864" max="14864" width="2.85546875" style="50" customWidth="1"/>
    <col min="14865" max="14866" width="3" style="50" customWidth="1"/>
    <col min="14867" max="14867" width="7.42578125" style="50" customWidth="1"/>
    <col min="14868" max="14868" width="6" style="50" customWidth="1"/>
    <col min="14869" max="14869" width="3.5703125" style="50" customWidth="1"/>
    <col min="14870" max="14870" width="3.85546875" style="50" customWidth="1"/>
    <col min="14871" max="14871" width="4.42578125" style="50" customWidth="1"/>
    <col min="14872" max="14872" width="4.28515625" style="50" customWidth="1"/>
    <col min="14873" max="14873" width="3.7109375" style="50" customWidth="1"/>
    <col min="14874" max="14874" width="4.42578125" style="50" customWidth="1"/>
    <col min="14875" max="14875" width="3" style="50" customWidth="1"/>
    <col min="14876" max="15104" width="11.42578125" style="50"/>
    <col min="15105" max="15105" width="12" style="50" customWidth="1"/>
    <col min="15106" max="15106" width="3" style="50" customWidth="1"/>
    <col min="15107" max="15107" width="3.28515625" style="50" customWidth="1"/>
    <col min="15108" max="15108" width="2.85546875" style="50" customWidth="1"/>
    <col min="15109" max="15109" width="3.140625" style="50" customWidth="1"/>
    <col min="15110" max="15110" width="2.140625" style="50" customWidth="1"/>
    <col min="15111" max="15112" width="3.7109375" style="50" customWidth="1"/>
    <col min="15113" max="15113" width="4.85546875" style="50" customWidth="1"/>
    <col min="15114" max="15115" width="3.85546875" style="50" customWidth="1"/>
    <col min="15116" max="15116" width="2.7109375" style="50" customWidth="1"/>
    <col min="15117" max="15117" width="2.42578125" style="50" customWidth="1"/>
    <col min="15118" max="15118" width="4.42578125" style="50" customWidth="1"/>
    <col min="15119" max="15119" width="1.7109375" style="50" customWidth="1"/>
    <col min="15120" max="15120" width="2.85546875" style="50" customWidth="1"/>
    <col min="15121" max="15122" width="3" style="50" customWidth="1"/>
    <col min="15123" max="15123" width="7.42578125" style="50" customWidth="1"/>
    <col min="15124" max="15124" width="6" style="50" customWidth="1"/>
    <col min="15125" max="15125" width="3.5703125" style="50" customWidth="1"/>
    <col min="15126" max="15126" width="3.85546875" style="50" customWidth="1"/>
    <col min="15127" max="15127" width="4.42578125" style="50" customWidth="1"/>
    <col min="15128" max="15128" width="4.28515625" style="50" customWidth="1"/>
    <col min="15129" max="15129" width="3.7109375" style="50" customWidth="1"/>
    <col min="15130" max="15130" width="4.42578125" style="50" customWidth="1"/>
    <col min="15131" max="15131" width="3" style="50" customWidth="1"/>
    <col min="15132" max="15360" width="11.42578125" style="50"/>
    <col min="15361" max="15361" width="12" style="50" customWidth="1"/>
    <col min="15362" max="15362" width="3" style="50" customWidth="1"/>
    <col min="15363" max="15363" width="3.28515625" style="50" customWidth="1"/>
    <col min="15364" max="15364" width="2.85546875" style="50" customWidth="1"/>
    <col min="15365" max="15365" width="3.140625" style="50" customWidth="1"/>
    <col min="15366" max="15366" width="2.140625" style="50" customWidth="1"/>
    <col min="15367" max="15368" width="3.7109375" style="50" customWidth="1"/>
    <col min="15369" max="15369" width="4.85546875" style="50" customWidth="1"/>
    <col min="15370" max="15371" width="3.85546875" style="50" customWidth="1"/>
    <col min="15372" max="15372" width="2.7109375" style="50" customWidth="1"/>
    <col min="15373" max="15373" width="2.42578125" style="50" customWidth="1"/>
    <col min="15374" max="15374" width="4.42578125" style="50" customWidth="1"/>
    <col min="15375" max="15375" width="1.7109375" style="50" customWidth="1"/>
    <col min="15376" max="15376" width="2.85546875" style="50" customWidth="1"/>
    <col min="15377" max="15378" width="3" style="50" customWidth="1"/>
    <col min="15379" max="15379" width="7.42578125" style="50" customWidth="1"/>
    <col min="15380" max="15380" width="6" style="50" customWidth="1"/>
    <col min="15381" max="15381" width="3.5703125" style="50" customWidth="1"/>
    <col min="15382" max="15382" width="3.85546875" style="50" customWidth="1"/>
    <col min="15383" max="15383" width="4.42578125" style="50" customWidth="1"/>
    <col min="15384" max="15384" width="4.28515625" style="50" customWidth="1"/>
    <col min="15385" max="15385" width="3.7109375" style="50" customWidth="1"/>
    <col min="15386" max="15386" width="4.42578125" style="50" customWidth="1"/>
    <col min="15387" max="15387" width="3" style="50" customWidth="1"/>
    <col min="15388" max="15616" width="11.42578125" style="50"/>
    <col min="15617" max="15617" width="12" style="50" customWidth="1"/>
    <col min="15618" max="15618" width="3" style="50" customWidth="1"/>
    <col min="15619" max="15619" width="3.28515625" style="50" customWidth="1"/>
    <col min="15620" max="15620" width="2.85546875" style="50" customWidth="1"/>
    <col min="15621" max="15621" width="3.140625" style="50" customWidth="1"/>
    <col min="15622" max="15622" width="2.140625" style="50" customWidth="1"/>
    <col min="15623" max="15624" width="3.7109375" style="50" customWidth="1"/>
    <col min="15625" max="15625" width="4.85546875" style="50" customWidth="1"/>
    <col min="15626" max="15627" width="3.85546875" style="50" customWidth="1"/>
    <col min="15628" max="15628" width="2.7109375" style="50" customWidth="1"/>
    <col min="15629" max="15629" width="2.42578125" style="50" customWidth="1"/>
    <col min="15630" max="15630" width="4.42578125" style="50" customWidth="1"/>
    <col min="15631" max="15631" width="1.7109375" style="50" customWidth="1"/>
    <col min="15632" max="15632" width="2.85546875" style="50" customWidth="1"/>
    <col min="15633" max="15634" width="3" style="50" customWidth="1"/>
    <col min="15635" max="15635" width="7.42578125" style="50" customWidth="1"/>
    <col min="15636" max="15636" width="6" style="50" customWidth="1"/>
    <col min="15637" max="15637" width="3.5703125" style="50" customWidth="1"/>
    <col min="15638" max="15638" width="3.85546875" style="50" customWidth="1"/>
    <col min="15639" max="15639" width="4.42578125" style="50" customWidth="1"/>
    <col min="15640" max="15640" width="4.28515625" style="50" customWidth="1"/>
    <col min="15641" max="15641" width="3.7109375" style="50" customWidth="1"/>
    <col min="15642" max="15642" width="4.42578125" style="50" customWidth="1"/>
    <col min="15643" max="15643" width="3" style="50" customWidth="1"/>
    <col min="15644" max="15872" width="11.42578125" style="50"/>
    <col min="15873" max="15873" width="12" style="50" customWidth="1"/>
    <col min="15874" max="15874" width="3" style="50" customWidth="1"/>
    <col min="15875" max="15875" width="3.28515625" style="50" customWidth="1"/>
    <col min="15876" max="15876" width="2.85546875" style="50" customWidth="1"/>
    <col min="15877" max="15877" width="3.140625" style="50" customWidth="1"/>
    <col min="15878" max="15878" width="2.140625" style="50" customWidth="1"/>
    <col min="15879" max="15880" width="3.7109375" style="50" customWidth="1"/>
    <col min="15881" max="15881" width="4.85546875" style="50" customWidth="1"/>
    <col min="15882" max="15883" width="3.85546875" style="50" customWidth="1"/>
    <col min="15884" max="15884" width="2.7109375" style="50" customWidth="1"/>
    <col min="15885" max="15885" width="2.42578125" style="50" customWidth="1"/>
    <col min="15886" max="15886" width="4.42578125" style="50" customWidth="1"/>
    <col min="15887" max="15887" width="1.7109375" style="50" customWidth="1"/>
    <col min="15888" max="15888" width="2.85546875" style="50" customWidth="1"/>
    <col min="15889" max="15890" width="3" style="50" customWidth="1"/>
    <col min="15891" max="15891" width="7.42578125" style="50" customWidth="1"/>
    <col min="15892" max="15892" width="6" style="50" customWidth="1"/>
    <col min="15893" max="15893" width="3.5703125" style="50" customWidth="1"/>
    <col min="15894" max="15894" width="3.85546875" style="50" customWidth="1"/>
    <col min="15895" max="15895" width="4.42578125" style="50" customWidth="1"/>
    <col min="15896" max="15896" width="4.28515625" style="50" customWidth="1"/>
    <col min="15897" max="15897" width="3.7109375" style="50" customWidth="1"/>
    <col min="15898" max="15898" width="4.42578125" style="50" customWidth="1"/>
    <col min="15899" max="15899" width="3" style="50" customWidth="1"/>
    <col min="15900" max="16128" width="11.42578125" style="50"/>
    <col min="16129" max="16129" width="12" style="50" customWidth="1"/>
    <col min="16130" max="16130" width="3" style="50" customWidth="1"/>
    <col min="16131" max="16131" width="3.28515625" style="50" customWidth="1"/>
    <col min="16132" max="16132" width="2.85546875" style="50" customWidth="1"/>
    <col min="16133" max="16133" width="3.140625" style="50" customWidth="1"/>
    <col min="16134" max="16134" width="2.140625" style="50" customWidth="1"/>
    <col min="16135" max="16136" width="3.7109375" style="50" customWidth="1"/>
    <col min="16137" max="16137" width="4.85546875" style="50" customWidth="1"/>
    <col min="16138" max="16139" width="3.85546875" style="50" customWidth="1"/>
    <col min="16140" max="16140" width="2.7109375" style="50" customWidth="1"/>
    <col min="16141" max="16141" width="2.42578125" style="50" customWidth="1"/>
    <col min="16142" max="16142" width="4.42578125" style="50" customWidth="1"/>
    <col min="16143" max="16143" width="1.7109375" style="50" customWidth="1"/>
    <col min="16144" max="16144" width="2.85546875" style="50" customWidth="1"/>
    <col min="16145" max="16146" width="3" style="50" customWidth="1"/>
    <col min="16147" max="16147" width="7.42578125" style="50" customWidth="1"/>
    <col min="16148" max="16148" width="6" style="50" customWidth="1"/>
    <col min="16149" max="16149" width="3.5703125" style="50" customWidth="1"/>
    <col min="16150" max="16150" width="3.85546875" style="50" customWidth="1"/>
    <col min="16151" max="16151" width="4.42578125" style="50" customWidth="1"/>
    <col min="16152" max="16152" width="4.28515625" style="50" customWidth="1"/>
    <col min="16153" max="16153" width="3.7109375" style="50" customWidth="1"/>
    <col min="16154" max="16154" width="4.42578125" style="50" customWidth="1"/>
    <col min="16155" max="16155" width="3" style="50" customWidth="1"/>
    <col min="16156" max="16384" width="11.42578125" style="50"/>
  </cols>
  <sheetData>
    <row r="1" spans="1:28" ht="16.5" x14ac:dyDescent="0.25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7" t="s">
        <v>82</v>
      </c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8"/>
      <c r="Z1" s="46"/>
      <c r="AA1" s="49"/>
      <c r="AB1" s="49"/>
    </row>
    <row r="2" spans="1:28" ht="16.5" x14ac:dyDescent="0.25">
      <c r="A2" s="45"/>
      <c r="B2" s="46"/>
      <c r="C2" s="46"/>
      <c r="D2" s="46"/>
      <c r="E2" s="46"/>
      <c r="F2" s="46"/>
      <c r="G2" s="46"/>
      <c r="H2" s="46"/>
      <c r="I2" s="47" t="s">
        <v>83</v>
      </c>
      <c r="J2" s="46"/>
      <c r="K2" s="46"/>
      <c r="L2" s="46"/>
      <c r="M2" s="46"/>
      <c r="N2" s="46"/>
      <c r="O2" s="46"/>
      <c r="P2" s="46"/>
      <c r="Q2" s="46"/>
      <c r="R2" s="46"/>
      <c r="S2" s="46"/>
      <c r="T2" s="51"/>
      <c r="U2" s="163">
        <v>2017</v>
      </c>
      <c r="V2" s="163"/>
      <c r="W2" s="46"/>
      <c r="X2" s="46"/>
      <c r="Y2" s="46"/>
      <c r="Z2" s="46"/>
      <c r="AA2" s="49"/>
      <c r="AB2" s="49"/>
    </row>
    <row r="3" spans="1:28" ht="9" customHeight="1" thickBot="1" x14ac:dyDescent="0.3">
      <c r="A3" s="45"/>
      <c r="B3" s="46"/>
      <c r="C3" s="46"/>
      <c r="D3" s="46"/>
      <c r="E3" s="46"/>
      <c r="F3" s="46"/>
      <c r="G3" s="46"/>
      <c r="H3" s="46"/>
      <c r="I3" s="52"/>
      <c r="J3" s="46"/>
      <c r="K3" s="46"/>
      <c r="L3" s="46"/>
      <c r="M3" s="46"/>
      <c r="N3" s="46"/>
      <c r="O3" s="46"/>
      <c r="P3" s="46"/>
      <c r="Q3" s="46"/>
      <c r="R3" s="46"/>
      <c r="S3" s="46"/>
      <c r="T3" s="51"/>
      <c r="U3" s="53"/>
      <c r="V3" s="53"/>
      <c r="W3" s="46"/>
      <c r="X3" s="46"/>
      <c r="Y3" s="46"/>
      <c r="Z3" s="46"/>
      <c r="AA3" s="49"/>
      <c r="AB3" s="49"/>
    </row>
    <row r="4" spans="1:28" x14ac:dyDescent="0.2">
      <c r="A4" s="45"/>
      <c r="B4" s="54" t="s">
        <v>84</v>
      </c>
      <c r="C4" s="55" t="s">
        <v>85</v>
      </c>
      <c r="D4" s="55"/>
      <c r="E4" s="55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7"/>
      <c r="AB4" s="49"/>
    </row>
    <row r="5" spans="1:28" ht="5.25" customHeight="1" x14ac:dyDescent="0.2">
      <c r="A5" s="45"/>
      <c r="B5" s="58"/>
      <c r="C5" s="59"/>
      <c r="D5" s="59"/>
      <c r="E5" s="59"/>
      <c r="F5" s="59"/>
      <c r="G5" s="59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60"/>
      <c r="AB5" s="49"/>
    </row>
    <row r="6" spans="1:28" ht="9.75" customHeight="1" x14ac:dyDescent="0.2">
      <c r="A6" s="45"/>
      <c r="B6" s="58"/>
      <c r="C6" s="164" t="s">
        <v>86</v>
      </c>
      <c r="D6" s="165"/>
      <c r="E6" s="165"/>
      <c r="F6" s="106"/>
      <c r="G6" s="106"/>
      <c r="H6" s="61"/>
      <c r="I6" s="62"/>
      <c r="J6" s="154" t="s">
        <v>87</v>
      </c>
      <c r="K6" s="155"/>
      <c r="L6" s="103"/>
      <c r="M6" s="103"/>
      <c r="N6" s="103"/>
      <c r="O6" s="103"/>
      <c r="P6" s="103"/>
      <c r="Q6" s="103"/>
      <c r="R6" s="103"/>
      <c r="S6" s="103"/>
      <c r="T6" s="104"/>
      <c r="U6" s="62"/>
      <c r="V6" s="154" t="s">
        <v>88</v>
      </c>
      <c r="W6" s="155"/>
      <c r="X6" s="155"/>
      <c r="Y6" s="63"/>
      <c r="Z6" s="61"/>
      <c r="AA6" s="60"/>
      <c r="AB6" s="49"/>
    </row>
    <row r="7" spans="1:28" x14ac:dyDescent="0.2">
      <c r="A7" s="45"/>
      <c r="B7" s="58"/>
      <c r="C7" s="157"/>
      <c r="D7" s="158"/>
      <c r="E7" s="158"/>
      <c r="F7" s="158"/>
      <c r="G7" s="158"/>
      <c r="H7" s="159"/>
      <c r="I7" s="64"/>
      <c r="J7" s="157"/>
      <c r="K7" s="158"/>
      <c r="L7" s="158"/>
      <c r="M7" s="158"/>
      <c r="N7" s="158"/>
      <c r="O7" s="158"/>
      <c r="P7" s="158"/>
      <c r="Q7" s="158"/>
      <c r="R7" s="158"/>
      <c r="S7" s="158"/>
      <c r="T7" s="159"/>
      <c r="U7" s="64"/>
      <c r="V7" s="157"/>
      <c r="W7" s="158"/>
      <c r="X7" s="158"/>
      <c r="Y7" s="158"/>
      <c r="Z7" s="159"/>
      <c r="AA7" s="60"/>
      <c r="AB7" s="49"/>
    </row>
    <row r="8" spans="1:28" ht="5.25" customHeight="1" x14ac:dyDescent="0.2">
      <c r="A8" s="45"/>
      <c r="B8" s="58"/>
      <c r="C8" s="160"/>
      <c r="D8" s="161"/>
      <c r="E8" s="161"/>
      <c r="F8" s="161"/>
      <c r="G8" s="161"/>
      <c r="H8" s="162"/>
      <c r="I8" s="64"/>
      <c r="J8" s="160"/>
      <c r="K8" s="161"/>
      <c r="L8" s="161"/>
      <c r="M8" s="161"/>
      <c r="N8" s="161"/>
      <c r="O8" s="161"/>
      <c r="P8" s="161"/>
      <c r="Q8" s="161"/>
      <c r="R8" s="161"/>
      <c r="S8" s="161"/>
      <c r="T8" s="162"/>
      <c r="U8" s="64"/>
      <c r="V8" s="160"/>
      <c r="W8" s="161"/>
      <c r="X8" s="161"/>
      <c r="Y8" s="161"/>
      <c r="Z8" s="162"/>
      <c r="AA8" s="60"/>
      <c r="AB8" s="49"/>
    </row>
    <row r="9" spans="1:28" x14ac:dyDescent="0.2">
      <c r="A9" s="45"/>
      <c r="B9" s="58"/>
      <c r="C9" s="65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60"/>
      <c r="AB9" s="49"/>
    </row>
    <row r="10" spans="1:28" ht="9.75" customHeight="1" x14ac:dyDescent="0.2">
      <c r="A10" s="45"/>
      <c r="B10" s="58"/>
      <c r="C10" s="154" t="s">
        <v>89</v>
      </c>
      <c r="D10" s="155"/>
      <c r="E10" s="155"/>
      <c r="F10" s="66"/>
      <c r="G10" s="66"/>
      <c r="H10" s="67"/>
      <c r="I10" s="68"/>
      <c r="J10" s="154" t="s">
        <v>90</v>
      </c>
      <c r="K10" s="155"/>
      <c r="L10" s="155"/>
      <c r="M10" s="155"/>
      <c r="N10" s="156"/>
      <c r="O10" s="68"/>
      <c r="P10" s="68"/>
      <c r="Q10" s="154" t="s">
        <v>91</v>
      </c>
      <c r="R10" s="155"/>
      <c r="S10" s="155"/>
      <c r="T10" s="156"/>
      <c r="U10" s="68"/>
      <c r="V10" s="154" t="s">
        <v>92</v>
      </c>
      <c r="W10" s="155"/>
      <c r="X10" s="155"/>
      <c r="Y10" s="155"/>
      <c r="Z10" s="156"/>
      <c r="AA10" s="60"/>
      <c r="AB10" s="49"/>
    </row>
    <row r="11" spans="1:28" x14ac:dyDescent="0.2">
      <c r="A11" s="45"/>
      <c r="B11" s="58"/>
      <c r="C11" s="157"/>
      <c r="D11" s="158"/>
      <c r="E11" s="158"/>
      <c r="F11" s="158"/>
      <c r="G11" s="158"/>
      <c r="H11" s="159"/>
      <c r="I11" s="64"/>
      <c r="J11" s="157"/>
      <c r="K11" s="158"/>
      <c r="L11" s="158"/>
      <c r="M11" s="158"/>
      <c r="N11" s="159"/>
      <c r="O11" s="64"/>
      <c r="P11" s="64"/>
      <c r="Q11" s="157">
        <v>123</v>
      </c>
      <c r="R11" s="158"/>
      <c r="S11" s="158"/>
      <c r="T11" s="159"/>
      <c r="U11" s="64"/>
      <c r="V11" s="157" t="s">
        <v>93</v>
      </c>
      <c r="W11" s="158"/>
      <c r="X11" s="158"/>
      <c r="Y11" s="158"/>
      <c r="Z11" s="159"/>
      <c r="AA11" s="60"/>
      <c r="AB11" s="49"/>
    </row>
    <row r="12" spans="1:28" ht="6" customHeight="1" x14ac:dyDescent="0.2">
      <c r="A12" s="45"/>
      <c r="B12" s="58"/>
      <c r="C12" s="160"/>
      <c r="D12" s="161"/>
      <c r="E12" s="161"/>
      <c r="F12" s="161"/>
      <c r="G12" s="161"/>
      <c r="H12" s="162"/>
      <c r="I12" s="64"/>
      <c r="J12" s="160"/>
      <c r="K12" s="161"/>
      <c r="L12" s="161"/>
      <c r="M12" s="161"/>
      <c r="N12" s="162"/>
      <c r="O12" s="64"/>
      <c r="P12" s="64"/>
      <c r="Q12" s="160"/>
      <c r="R12" s="161"/>
      <c r="S12" s="161"/>
      <c r="T12" s="162"/>
      <c r="U12" s="64"/>
      <c r="V12" s="160"/>
      <c r="W12" s="161"/>
      <c r="X12" s="161"/>
      <c r="Y12" s="161"/>
      <c r="Z12" s="162"/>
      <c r="AA12" s="60"/>
      <c r="AB12" s="49"/>
    </row>
    <row r="13" spans="1:28" ht="6" customHeight="1" x14ac:dyDescent="0.2">
      <c r="A13" s="45"/>
      <c r="B13" s="58"/>
      <c r="C13" s="105"/>
      <c r="D13" s="105"/>
      <c r="E13" s="105"/>
      <c r="F13" s="105"/>
      <c r="G13" s="105"/>
      <c r="H13" s="105"/>
      <c r="I13" s="64"/>
      <c r="J13" s="105"/>
      <c r="K13" s="105"/>
      <c r="L13" s="105"/>
      <c r="M13" s="105"/>
      <c r="N13" s="105"/>
      <c r="O13" s="64"/>
      <c r="P13" s="64"/>
      <c r="Q13" s="105"/>
      <c r="R13" s="105"/>
      <c r="S13" s="105"/>
      <c r="T13" s="105"/>
      <c r="U13" s="64"/>
      <c r="V13" s="105"/>
      <c r="W13" s="105"/>
      <c r="X13" s="105"/>
      <c r="Y13" s="105"/>
      <c r="Z13" s="105"/>
      <c r="AA13" s="60"/>
      <c r="AB13" s="49"/>
    </row>
    <row r="14" spans="1:28" x14ac:dyDescent="0.2">
      <c r="A14" s="45"/>
      <c r="B14" s="58"/>
      <c r="C14" s="51"/>
      <c r="D14" s="51"/>
      <c r="E14" s="51"/>
      <c r="F14" s="51"/>
      <c r="G14" s="51"/>
      <c r="H14" s="51"/>
      <c r="I14" s="46"/>
      <c r="J14" s="51"/>
      <c r="K14" s="51"/>
      <c r="L14" s="51"/>
      <c r="M14" s="51"/>
      <c r="N14" s="51"/>
      <c r="O14" s="46"/>
      <c r="P14" s="46"/>
      <c r="Q14" s="51"/>
      <c r="R14" s="51"/>
      <c r="S14" s="51"/>
      <c r="T14" s="51"/>
      <c r="U14" s="46"/>
      <c r="V14" s="51"/>
      <c r="W14" s="51"/>
      <c r="X14" s="51"/>
      <c r="Y14" s="51"/>
      <c r="Z14" s="51"/>
      <c r="AA14" s="60"/>
      <c r="AB14" s="49"/>
    </row>
    <row r="15" spans="1:28" x14ac:dyDescent="0.2">
      <c r="A15" s="45"/>
      <c r="B15" s="69" t="s">
        <v>94</v>
      </c>
      <c r="C15" s="70" t="s">
        <v>95</v>
      </c>
      <c r="D15" s="71"/>
      <c r="E15" s="63"/>
      <c r="F15" s="63"/>
      <c r="G15" s="63"/>
      <c r="H15" s="63"/>
      <c r="I15" s="72"/>
      <c r="J15" s="63"/>
      <c r="K15" s="63"/>
      <c r="L15" s="63"/>
      <c r="M15" s="63"/>
      <c r="N15" s="63"/>
      <c r="O15" s="72"/>
      <c r="P15" s="72"/>
      <c r="Q15" s="63"/>
      <c r="R15" s="63"/>
      <c r="S15" s="63"/>
      <c r="T15" s="63"/>
      <c r="U15" s="72"/>
      <c r="V15" s="63"/>
      <c r="W15" s="63"/>
      <c r="X15" s="63"/>
      <c r="Y15" s="63"/>
      <c r="Z15" s="63"/>
      <c r="AA15" s="73"/>
      <c r="AB15" s="49"/>
    </row>
    <row r="16" spans="1:28" x14ac:dyDescent="0.2">
      <c r="A16" s="45"/>
      <c r="B16" s="58"/>
      <c r="C16" s="51"/>
      <c r="D16" s="51"/>
      <c r="E16" s="51"/>
      <c r="F16" s="51"/>
      <c r="G16" s="51"/>
      <c r="H16" s="51"/>
      <c r="I16" s="46"/>
      <c r="J16" s="51"/>
      <c r="K16" s="51"/>
      <c r="L16" s="51"/>
      <c r="M16" s="51"/>
      <c r="N16" s="51"/>
      <c r="O16" s="46"/>
      <c r="P16" s="46"/>
      <c r="Q16" s="51"/>
      <c r="R16" s="51"/>
      <c r="S16" s="51"/>
      <c r="T16" s="51"/>
      <c r="U16" s="46"/>
      <c r="V16" s="51"/>
      <c r="W16" s="51"/>
      <c r="X16" s="51"/>
      <c r="Y16" s="51"/>
      <c r="Z16" s="51"/>
      <c r="AA16" s="60"/>
      <c r="AB16" s="49"/>
    </row>
    <row r="17" spans="1:31" ht="12.75" customHeight="1" x14ac:dyDescent="0.2">
      <c r="A17" s="45"/>
      <c r="B17" s="58"/>
      <c r="C17" s="166"/>
      <c r="D17" s="167"/>
      <c r="E17" s="168" t="s">
        <v>96</v>
      </c>
      <c r="F17" s="169"/>
      <c r="G17" s="172" t="s">
        <v>97</v>
      </c>
      <c r="H17" s="173"/>
      <c r="I17" s="173"/>
      <c r="J17" s="173"/>
      <c r="K17" s="173"/>
      <c r="L17" s="173"/>
      <c r="M17" s="174"/>
      <c r="N17" s="74"/>
      <c r="O17" s="74"/>
      <c r="P17" s="74"/>
      <c r="Q17" s="74"/>
      <c r="R17" s="74"/>
      <c r="S17" s="167"/>
      <c r="T17" s="175" t="s">
        <v>96</v>
      </c>
      <c r="U17" s="172" t="s">
        <v>97</v>
      </c>
      <c r="V17" s="173"/>
      <c r="W17" s="173"/>
      <c r="X17" s="173"/>
      <c r="Y17" s="173"/>
      <c r="Z17" s="174"/>
      <c r="AA17" s="60"/>
      <c r="AB17" s="49"/>
    </row>
    <row r="18" spans="1:31" x14ac:dyDescent="0.2">
      <c r="A18" s="45"/>
      <c r="B18" s="58"/>
      <c r="C18" s="166"/>
      <c r="D18" s="167"/>
      <c r="E18" s="170"/>
      <c r="F18" s="171"/>
      <c r="G18" s="172" t="s">
        <v>98</v>
      </c>
      <c r="H18" s="173"/>
      <c r="I18" s="174"/>
      <c r="J18" s="172" t="s">
        <v>99</v>
      </c>
      <c r="K18" s="173"/>
      <c r="L18" s="173"/>
      <c r="M18" s="174"/>
      <c r="N18" s="46"/>
      <c r="O18" s="46"/>
      <c r="P18" s="46"/>
      <c r="Q18" s="74"/>
      <c r="R18" s="74"/>
      <c r="S18" s="167"/>
      <c r="T18" s="175"/>
      <c r="U18" s="172" t="s">
        <v>98</v>
      </c>
      <c r="V18" s="173"/>
      <c r="W18" s="174"/>
      <c r="X18" s="172" t="s">
        <v>99</v>
      </c>
      <c r="Y18" s="173"/>
      <c r="Z18" s="174"/>
      <c r="AA18" s="60"/>
      <c r="AB18" s="49"/>
    </row>
    <row r="19" spans="1:31" ht="20.100000000000001" customHeight="1" x14ac:dyDescent="0.25">
      <c r="A19" s="45"/>
      <c r="B19" s="58"/>
      <c r="C19" s="176"/>
      <c r="D19" s="177"/>
      <c r="E19" s="178">
        <v>10</v>
      </c>
      <c r="F19" s="179"/>
      <c r="G19" s="180">
        <f>VLOOKUP(U2,'BILAN GENERAL'!T7:AI10,2)</f>
        <v>0</v>
      </c>
      <c r="H19" s="181"/>
      <c r="I19" s="182"/>
      <c r="J19" s="180">
        <f>VLOOKUP(U2,'BILAN GENERAL'!T7:AI10,3)</f>
        <v>0</v>
      </c>
      <c r="K19" s="181"/>
      <c r="L19" s="181"/>
      <c r="M19" s="182"/>
      <c r="N19" s="46"/>
      <c r="O19" s="46"/>
      <c r="P19" s="46"/>
      <c r="Q19" s="46"/>
      <c r="R19" s="46"/>
      <c r="S19" s="75"/>
      <c r="T19" s="76"/>
      <c r="U19" s="180"/>
      <c r="V19" s="181"/>
      <c r="W19" s="182"/>
      <c r="X19" s="180"/>
      <c r="Y19" s="181"/>
      <c r="Z19" s="182"/>
      <c r="AA19" s="60"/>
      <c r="AB19" s="49"/>
      <c r="AC19" s="77"/>
    </row>
    <row r="20" spans="1:31" ht="20.100000000000001" customHeight="1" x14ac:dyDescent="0.25">
      <c r="A20" s="45"/>
      <c r="B20" s="58"/>
      <c r="C20" s="176"/>
      <c r="D20" s="177"/>
      <c r="E20" s="178"/>
      <c r="F20" s="179"/>
      <c r="G20" s="180"/>
      <c r="H20" s="181"/>
      <c r="I20" s="182"/>
      <c r="J20" s="180"/>
      <c r="K20" s="181"/>
      <c r="L20" s="181"/>
      <c r="M20" s="182"/>
      <c r="N20" s="46"/>
      <c r="O20" s="46"/>
      <c r="P20" s="46"/>
      <c r="Q20" s="46"/>
      <c r="R20" s="46"/>
      <c r="S20" s="75"/>
      <c r="T20" s="76"/>
      <c r="U20" s="180"/>
      <c r="V20" s="181"/>
      <c r="W20" s="182"/>
      <c r="X20" s="180"/>
      <c r="Y20" s="181"/>
      <c r="Z20" s="182"/>
      <c r="AA20" s="60"/>
      <c r="AB20" s="49"/>
    </row>
    <row r="21" spans="1:31" ht="20.100000000000001" customHeight="1" x14ac:dyDescent="0.25">
      <c r="A21" s="45"/>
      <c r="B21" s="58"/>
      <c r="C21" s="176"/>
      <c r="D21" s="177"/>
      <c r="E21" s="178">
        <v>22</v>
      </c>
      <c r="F21" s="179"/>
      <c r="G21" s="180">
        <f>VLOOKUP(U2,'BILAN GENERAL'!T7:AI10,4)</f>
        <v>0</v>
      </c>
      <c r="H21" s="181"/>
      <c r="I21" s="182"/>
      <c r="J21" s="180">
        <f>VLOOKUP(U2,'BILAN GENERAL'!T7:AI10,5)</f>
        <v>0</v>
      </c>
      <c r="K21" s="181"/>
      <c r="L21" s="181"/>
      <c r="M21" s="182"/>
      <c r="N21" s="46"/>
      <c r="O21" s="46"/>
      <c r="P21" s="46"/>
      <c r="Q21" s="46"/>
      <c r="R21" s="46"/>
      <c r="S21" s="75"/>
      <c r="T21" s="76"/>
      <c r="U21" s="180"/>
      <c r="V21" s="181"/>
      <c r="W21" s="182"/>
      <c r="X21" s="180"/>
      <c r="Y21" s="181"/>
      <c r="Z21" s="182"/>
      <c r="AA21" s="60"/>
      <c r="AB21" s="49"/>
    </row>
    <row r="22" spans="1:31" ht="20.100000000000001" customHeight="1" x14ac:dyDescent="0.25">
      <c r="A22" s="45"/>
      <c r="B22" s="58"/>
      <c r="C22" s="176"/>
      <c r="D22" s="177"/>
      <c r="E22" s="178"/>
      <c r="F22" s="179"/>
      <c r="G22" s="180"/>
      <c r="H22" s="181"/>
      <c r="I22" s="182"/>
      <c r="J22" s="180"/>
      <c r="K22" s="181"/>
      <c r="L22" s="181"/>
      <c r="M22" s="182"/>
      <c r="N22" s="46"/>
      <c r="O22" s="46"/>
      <c r="P22" s="46"/>
      <c r="Q22" s="46"/>
      <c r="R22" s="46"/>
      <c r="S22" s="75"/>
      <c r="T22" s="76"/>
      <c r="U22" s="180"/>
      <c r="V22" s="181"/>
      <c r="W22" s="182"/>
      <c r="X22" s="180"/>
      <c r="Y22" s="181"/>
      <c r="Z22" s="182"/>
      <c r="AA22" s="60"/>
      <c r="AB22" s="49"/>
    </row>
    <row r="23" spans="1:31" ht="20.100000000000001" customHeight="1" x14ac:dyDescent="0.25">
      <c r="A23" s="45"/>
      <c r="B23" s="58"/>
      <c r="C23" s="176"/>
      <c r="D23" s="177"/>
      <c r="E23" s="178">
        <v>35</v>
      </c>
      <c r="F23" s="179"/>
      <c r="G23" s="180">
        <f>VLOOKUP(U2,'BILAN GENERAL'!T7:AI10,7)</f>
        <v>0</v>
      </c>
      <c r="H23" s="181"/>
      <c r="I23" s="182"/>
      <c r="J23" s="180">
        <f>VLOOKUP(U2,'BILAN GENERAL'!T7:AI10,8)</f>
        <v>0</v>
      </c>
      <c r="K23" s="181"/>
      <c r="L23" s="181"/>
      <c r="M23" s="182"/>
      <c r="N23" s="46"/>
      <c r="O23" s="46"/>
      <c r="P23" s="46"/>
      <c r="Q23" s="46"/>
      <c r="R23" s="46"/>
      <c r="S23" s="75"/>
      <c r="T23" s="76"/>
      <c r="U23" s="180"/>
      <c r="V23" s="181"/>
      <c r="W23" s="182"/>
      <c r="X23" s="180"/>
      <c r="Y23" s="181"/>
      <c r="Z23" s="182"/>
      <c r="AA23" s="60"/>
      <c r="AB23" s="49"/>
    </row>
    <row r="24" spans="1:31" ht="20.100000000000001" customHeight="1" x14ac:dyDescent="0.25">
      <c r="A24" s="45"/>
      <c r="B24" s="58"/>
      <c r="C24" s="176"/>
      <c r="D24" s="177"/>
      <c r="E24" s="178"/>
      <c r="F24" s="179"/>
      <c r="G24" s="180"/>
      <c r="H24" s="181"/>
      <c r="I24" s="182"/>
      <c r="J24" s="180"/>
      <c r="K24" s="181"/>
      <c r="L24" s="181"/>
      <c r="M24" s="182"/>
      <c r="N24" s="46"/>
      <c r="O24" s="46"/>
      <c r="P24" s="46"/>
      <c r="Q24" s="46"/>
      <c r="R24" s="46"/>
      <c r="S24" s="75"/>
      <c r="T24" s="76"/>
      <c r="U24" s="180"/>
      <c r="V24" s="181"/>
      <c r="W24" s="182"/>
      <c r="X24" s="180"/>
      <c r="Y24" s="181"/>
      <c r="Z24" s="182"/>
      <c r="AA24" s="60"/>
      <c r="AB24" s="49"/>
    </row>
    <row r="25" spans="1:31" ht="20.100000000000001" customHeight="1" x14ac:dyDescent="0.25">
      <c r="A25" s="45"/>
      <c r="B25" s="58"/>
      <c r="C25" s="176"/>
      <c r="D25" s="177"/>
      <c r="E25" s="178">
        <v>62</v>
      </c>
      <c r="F25" s="179"/>
      <c r="G25" s="180">
        <f>VLOOKUP(U2,'BILAN GENERAL'!T7:AI10,10)</f>
        <v>0</v>
      </c>
      <c r="H25" s="181"/>
      <c r="I25" s="182"/>
      <c r="J25" s="180">
        <f>VLOOKUP(U2,'BILAN GENERAL'!T7:AI10,11)</f>
        <v>0</v>
      </c>
      <c r="K25" s="181"/>
      <c r="L25" s="181"/>
      <c r="M25" s="182"/>
      <c r="N25" s="46"/>
      <c r="O25" s="46"/>
      <c r="P25" s="46"/>
      <c r="Q25" s="46"/>
      <c r="R25" s="46"/>
      <c r="S25" s="75"/>
      <c r="T25" s="76"/>
      <c r="U25" s="180"/>
      <c r="V25" s="181"/>
      <c r="W25" s="182"/>
      <c r="X25" s="180"/>
      <c r="Y25" s="181"/>
      <c r="Z25" s="182"/>
      <c r="AA25" s="60"/>
      <c r="AB25" s="49"/>
      <c r="AC25" s="183"/>
      <c r="AD25" s="183"/>
      <c r="AE25" s="183"/>
    </row>
    <row r="26" spans="1:31" ht="20.100000000000001" customHeight="1" x14ac:dyDescent="0.25">
      <c r="A26" s="45"/>
      <c r="B26" s="58"/>
      <c r="C26" s="176"/>
      <c r="D26" s="177"/>
      <c r="E26" s="178"/>
      <c r="F26" s="179"/>
      <c r="G26" s="180"/>
      <c r="H26" s="181"/>
      <c r="I26" s="182"/>
      <c r="J26" s="180"/>
      <c r="K26" s="181"/>
      <c r="L26" s="181"/>
      <c r="M26" s="182"/>
      <c r="N26" s="46"/>
      <c r="O26" s="46"/>
      <c r="P26" s="46"/>
      <c r="Q26" s="46"/>
      <c r="R26" s="46"/>
      <c r="S26" s="75"/>
      <c r="T26" s="76"/>
      <c r="U26" s="180"/>
      <c r="V26" s="181"/>
      <c r="W26" s="182"/>
      <c r="X26" s="180"/>
      <c r="Y26" s="181"/>
      <c r="Z26" s="182"/>
      <c r="AA26" s="60"/>
      <c r="AB26" s="49"/>
    </row>
    <row r="27" spans="1:31" ht="20.100000000000001" customHeight="1" x14ac:dyDescent="0.25">
      <c r="A27" s="45"/>
      <c r="B27" s="58"/>
      <c r="C27" s="176"/>
      <c r="D27" s="177"/>
      <c r="E27" s="178"/>
      <c r="F27" s="179"/>
      <c r="G27" s="180"/>
      <c r="H27" s="181"/>
      <c r="I27" s="182"/>
      <c r="J27" s="180"/>
      <c r="K27" s="181"/>
      <c r="L27" s="181"/>
      <c r="M27" s="182"/>
      <c r="N27" s="46"/>
      <c r="O27" s="46"/>
      <c r="P27" s="46"/>
      <c r="Q27" s="46"/>
      <c r="R27" s="46"/>
      <c r="S27" s="75"/>
      <c r="T27" s="76"/>
      <c r="U27" s="180"/>
      <c r="V27" s="181"/>
      <c r="W27" s="182"/>
      <c r="X27" s="180"/>
      <c r="Y27" s="181"/>
      <c r="Z27" s="182"/>
      <c r="AA27" s="60"/>
      <c r="AB27" s="49"/>
    </row>
    <row r="28" spans="1:31" ht="20.100000000000001" customHeight="1" x14ac:dyDescent="0.25">
      <c r="A28" s="45"/>
      <c r="B28" s="58"/>
      <c r="C28" s="176"/>
      <c r="D28" s="177"/>
      <c r="E28" s="178"/>
      <c r="F28" s="179"/>
      <c r="G28" s="180"/>
      <c r="H28" s="181"/>
      <c r="I28" s="182"/>
      <c r="J28" s="180"/>
      <c r="K28" s="181"/>
      <c r="L28" s="181"/>
      <c r="M28" s="182"/>
      <c r="N28" s="46"/>
      <c r="O28" s="46"/>
      <c r="P28" s="46"/>
      <c r="Q28" s="46"/>
      <c r="R28" s="46"/>
      <c r="S28" s="75"/>
      <c r="T28" s="76"/>
      <c r="U28" s="180"/>
      <c r="V28" s="181"/>
      <c r="W28" s="182"/>
      <c r="X28" s="180"/>
      <c r="Y28" s="181"/>
      <c r="Z28" s="182"/>
      <c r="AA28" s="60"/>
      <c r="AB28" s="49"/>
    </row>
    <row r="29" spans="1:31" ht="20.100000000000001" customHeight="1" x14ac:dyDescent="0.25">
      <c r="A29" s="45"/>
      <c r="B29" s="58"/>
      <c r="C29" s="176"/>
      <c r="D29" s="177"/>
      <c r="E29" s="178"/>
      <c r="F29" s="179"/>
      <c r="G29" s="180"/>
      <c r="H29" s="181"/>
      <c r="I29" s="182"/>
      <c r="J29" s="180"/>
      <c r="K29" s="181"/>
      <c r="L29" s="181"/>
      <c r="M29" s="182"/>
      <c r="N29" s="46"/>
      <c r="O29" s="46"/>
      <c r="P29" s="46"/>
      <c r="Q29" s="46"/>
      <c r="R29" s="46"/>
      <c r="S29" s="75"/>
      <c r="T29" s="76"/>
      <c r="U29" s="180"/>
      <c r="V29" s="181"/>
      <c r="W29" s="182"/>
      <c r="X29" s="180"/>
      <c r="Y29" s="181"/>
      <c r="Z29" s="182"/>
      <c r="AA29" s="60"/>
      <c r="AB29" s="49"/>
    </row>
    <row r="30" spans="1:31" ht="9" customHeight="1" x14ac:dyDescent="0.2">
      <c r="A30" s="45"/>
      <c r="B30" s="58"/>
      <c r="C30" s="65"/>
      <c r="D30" s="78"/>
      <c r="E30" s="78"/>
      <c r="F30" s="65"/>
      <c r="G30" s="65"/>
      <c r="H30" s="65"/>
      <c r="I30" s="65"/>
      <c r="J30" s="65"/>
      <c r="K30" s="65"/>
      <c r="L30" s="65"/>
      <c r="M30" s="65"/>
      <c r="N30" s="46"/>
      <c r="O30" s="46"/>
      <c r="P30" s="46"/>
      <c r="Q30" s="46"/>
      <c r="R30" s="46"/>
      <c r="S30" s="78"/>
      <c r="T30" s="65"/>
      <c r="U30" s="65"/>
      <c r="V30" s="201" t="s">
        <v>100</v>
      </c>
      <c r="W30" s="201"/>
      <c r="X30" s="201"/>
      <c r="Y30" s="201"/>
      <c r="Z30" s="201"/>
      <c r="AA30" s="60"/>
      <c r="AB30" s="49"/>
    </row>
    <row r="31" spans="1:31" ht="7.5" customHeight="1" x14ac:dyDescent="0.2">
      <c r="A31" s="45"/>
      <c r="B31" s="58"/>
      <c r="C31" s="65"/>
      <c r="D31" s="79"/>
      <c r="E31" s="79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202"/>
      <c r="W31" s="202"/>
      <c r="X31" s="202"/>
      <c r="Y31" s="202"/>
      <c r="Z31" s="202"/>
      <c r="AA31" s="60"/>
      <c r="AB31" s="49"/>
    </row>
    <row r="32" spans="1:31" x14ac:dyDescent="0.2">
      <c r="A32" s="45"/>
      <c r="B32" s="58"/>
      <c r="C32" s="184" t="s">
        <v>81</v>
      </c>
      <c r="D32" s="185"/>
      <c r="E32" s="185"/>
      <c r="F32" s="186"/>
      <c r="G32" s="187" t="s">
        <v>98</v>
      </c>
      <c r="H32" s="187"/>
      <c r="I32" s="187"/>
      <c r="J32" s="187"/>
      <c r="K32" s="172" t="s">
        <v>99</v>
      </c>
      <c r="L32" s="173"/>
      <c r="M32" s="173"/>
      <c r="N32" s="173"/>
      <c r="O32" s="174"/>
      <c r="P32" s="51"/>
      <c r="Q32" s="46"/>
      <c r="R32" s="46"/>
      <c r="S32" s="102" t="s">
        <v>101</v>
      </c>
      <c r="T32" s="102" t="s">
        <v>102</v>
      </c>
      <c r="U32" s="172" t="s">
        <v>101</v>
      </c>
      <c r="V32" s="174"/>
      <c r="W32" s="102" t="s">
        <v>131</v>
      </c>
      <c r="X32" s="187" t="s">
        <v>101</v>
      </c>
      <c r="Y32" s="187"/>
      <c r="Z32" s="102" t="s">
        <v>102</v>
      </c>
      <c r="AA32" s="60"/>
      <c r="AB32" s="49"/>
    </row>
    <row r="33" spans="1:28" x14ac:dyDescent="0.2">
      <c r="A33" s="45"/>
      <c r="B33" s="58"/>
      <c r="C33" s="184"/>
      <c r="D33" s="185"/>
      <c r="E33" s="185"/>
      <c r="F33" s="186"/>
      <c r="G33" s="188">
        <f>SUM(G19:I29)+SUM(U19:W29)</f>
        <v>0</v>
      </c>
      <c r="H33" s="188"/>
      <c r="I33" s="188"/>
      <c r="J33" s="188"/>
      <c r="K33" s="189">
        <f>SUM(J19:M29)+SUM(X19:Z29)</f>
        <v>0</v>
      </c>
      <c r="L33" s="190"/>
      <c r="M33" s="190"/>
      <c r="N33" s="190"/>
      <c r="O33" s="191"/>
      <c r="P33" s="80"/>
      <c r="Q33" s="81"/>
      <c r="R33" s="81"/>
      <c r="S33" s="192"/>
      <c r="T33" s="193"/>
      <c r="U33" s="192"/>
      <c r="V33" s="192"/>
      <c r="W33" s="193"/>
      <c r="X33" s="192"/>
      <c r="Y33" s="192"/>
      <c r="Z33" s="198"/>
      <c r="AA33" s="60"/>
      <c r="AB33" s="49"/>
    </row>
    <row r="34" spans="1:28" x14ac:dyDescent="0.2">
      <c r="A34" s="45"/>
      <c r="B34" s="58"/>
      <c r="C34" s="184"/>
      <c r="D34" s="185"/>
      <c r="E34" s="185"/>
      <c r="F34" s="186"/>
      <c r="G34" s="188"/>
      <c r="H34" s="188"/>
      <c r="I34" s="188"/>
      <c r="J34" s="188"/>
      <c r="K34" s="189"/>
      <c r="L34" s="190"/>
      <c r="M34" s="190"/>
      <c r="N34" s="190"/>
      <c r="O34" s="191"/>
      <c r="P34" s="80"/>
      <c r="Q34" s="81"/>
      <c r="R34" s="81"/>
      <c r="S34" s="192"/>
      <c r="T34" s="193"/>
      <c r="U34" s="192"/>
      <c r="V34" s="192"/>
      <c r="W34" s="193"/>
      <c r="X34" s="192"/>
      <c r="Y34" s="192"/>
      <c r="Z34" s="199"/>
      <c r="AA34" s="60"/>
      <c r="AB34" s="49"/>
    </row>
    <row r="35" spans="1:28" x14ac:dyDescent="0.2">
      <c r="A35" s="45"/>
      <c r="B35" s="82"/>
      <c r="C35" s="83"/>
      <c r="D35" s="101"/>
      <c r="E35" s="101"/>
      <c r="F35" s="101"/>
      <c r="G35" s="101"/>
      <c r="H35" s="101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4"/>
      <c r="AB35" s="49"/>
    </row>
    <row r="36" spans="1:28" x14ac:dyDescent="0.2">
      <c r="A36" s="45"/>
      <c r="B36" s="69" t="s">
        <v>103</v>
      </c>
      <c r="C36" s="70" t="s">
        <v>104</v>
      </c>
      <c r="D36" s="63"/>
      <c r="E36" s="63"/>
      <c r="F36" s="63"/>
      <c r="G36" s="63"/>
      <c r="H36" s="63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3"/>
      <c r="AB36" s="49"/>
    </row>
    <row r="37" spans="1:28" x14ac:dyDescent="0.2">
      <c r="A37" s="45"/>
      <c r="B37" s="58"/>
      <c r="C37" s="65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60"/>
      <c r="AB37" s="49"/>
    </row>
    <row r="38" spans="1:28" x14ac:dyDescent="0.2">
      <c r="A38" s="45"/>
      <c r="B38" s="58"/>
      <c r="C38" s="65" t="s">
        <v>105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195" t="s">
        <v>106</v>
      </c>
      <c r="O38" s="196"/>
      <c r="P38" s="197"/>
      <c r="Q38" s="46"/>
      <c r="R38" s="46" t="s">
        <v>107</v>
      </c>
      <c r="S38" s="46"/>
      <c r="T38" s="46"/>
      <c r="U38" s="46"/>
      <c r="V38" s="46"/>
      <c r="W38" s="46"/>
      <c r="X38" s="46"/>
      <c r="Y38" s="46"/>
      <c r="Z38" s="85"/>
      <c r="AA38" s="60"/>
      <c r="AB38" s="49"/>
    </row>
    <row r="39" spans="1:28" x14ac:dyDescent="0.2">
      <c r="A39" s="45"/>
      <c r="B39" s="58"/>
      <c r="C39" s="6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60"/>
      <c r="AB39" s="49"/>
    </row>
    <row r="40" spans="1:28" x14ac:dyDescent="0.2">
      <c r="A40" s="45"/>
      <c r="B40" s="58"/>
      <c r="C40" s="65" t="s">
        <v>108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 t="s">
        <v>109</v>
      </c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60"/>
      <c r="AB40" s="49"/>
    </row>
    <row r="41" spans="1:28" ht="10.5" customHeight="1" x14ac:dyDescent="0.2">
      <c r="A41" s="45"/>
      <c r="B41" s="58"/>
      <c r="C41" s="65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 t="s">
        <v>110</v>
      </c>
      <c r="Q41" s="46"/>
      <c r="R41" s="46"/>
      <c r="S41" s="46"/>
      <c r="T41" s="46"/>
      <c r="U41" s="46"/>
      <c r="V41" s="46"/>
      <c r="W41" s="46"/>
      <c r="X41" s="46"/>
      <c r="Y41" s="86"/>
      <c r="Z41" s="87"/>
      <c r="AA41" s="60"/>
      <c r="AB41" s="49"/>
    </row>
    <row r="42" spans="1:28" x14ac:dyDescent="0.2">
      <c r="A42" s="45"/>
      <c r="B42" s="58"/>
      <c r="C42" s="88" t="s">
        <v>111</v>
      </c>
      <c r="D42" s="89" t="s">
        <v>112</v>
      </c>
      <c r="E42" s="90"/>
      <c r="F42" s="90"/>
      <c r="G42" s="90"/>
      <c r="H42" s="90"/>
      <c r="I42" s="90"/>
      <c r="J42" s="90"/>
      <c r="K42" s="90"/>
      <c r="L42" s="90"/>
      <c r="M42" s="91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60"/>
      <c r="AB42" s="49"/>
    </row>
    <row r="43" spans="1:28" x14ac:dyDescent="0.2">
      <c r="A43" s="45"/>
      <c r="B43" s="58"/>
      <c r="C43" s="90"/>
      <c r="D43" s="89" t="s">
        <v>113</v>
      </c>
      <c r="E43" s="90"/>
      <c r="F43" s="90"/>
      <c r="G43" s="90"/>
      <c r="H43" s="90"/>
      <c r="I43" s="90"/>
      <c r="J43" s="90"/>
      <c r="K43" s="90"/>
      <c r="L43" s="90"/>
      <c r="M43" s="91"/>
      <c r="N43" s="46"/>
      <c r="O43" s="46"/>
      <c r="P43" s="46"/>
      <c r="Q43" s="46"/>
      <c r="R43" s="46"/>
      <c r="S43" s="46"/>
      <c r="T43" s="46"/>
      <c r="U43" s="46" t="s">
        <v>114</v>
      </c>
      <c r="V43" s="46"/>
      <c r="W43" s="46"/>
      <c r="X43" s="46"/>
      <c r="Y43" s="86"/>
      <c r="Z43" s="87"/>
      <c r="AA43" s="60"/>
      <c r="AB43" s="49"/>
    </row>
    <row r="44" spans="1:28" ht="7.5" customHeight="1" x14ac:dyDescent="0.2">
      <c r="A44" s="45"/>
      <c r="B44" s="58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1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60"/>
      <c r="AB44" s="49"/>
    </row>
    <row r="45" spans="1:28" x14ac:dyDescent="0.2">
      <c r="A45" s="45"/>
      <c r="B45" s="58"/>
      <c r="C45" s="88" t="s">
        <v>111</v>
      </c>
      <c r="D45" s="90" t="s">
        <v>115</v>
      </c>
      <c r="E45" s="90"/>
      <c r="F45" s="90"/>
      <c r="G45" s="90"/>
      <c r="H45" s="90"/>
      <c r="I45" s="90"/>
      <c r="J45" s="90"/>
      <c r="K45" s="90"/>
      <c r="L45" s="90"/>
      <c r="M45" s="91"/>
      <c r="N45" s="46"/>
      <c r="O45" s="46"/>
      <c r="P45" s="46"/>
      <c r="Q45" s="46"/>
      <c r="R45" s="46" t="s">
        <v>116</v>
      </c>
      <c r="S45" s="46"/>
      <c r="T45" s="46"/>
      <c r="U45" s="46"/>
      <c r="V45" s="46"/>
      <c r="W45" s="46"/>
      <c r="X45" s="46"/>
      <c r="Y45" s="46"/>
      <c r="Z45" s="46"/>
      <c r="AA45" s="60"/>
      <c r="AB45" s="49"/>
    </row>
    <row r="46" spans="1:28" x14ac:dyDescent="0.2">
      <c r="A46" s="45"/>
      <c r="B46" s="58"/>
      <c r="C46" s="90"/>
      <c r="D46" s="90" t="s">
        <v>117</v>
      </c>
      <c r="E46" s="90"/>
      <c r="F46" s="90"/>
      <c r="G46" s="90"/>
      <c r="H46" s="90"/>
      <c r="I46" s="90"/>
      <c r="J46" s="90"/>
      <c r="K46" s="90"/>
      <c r="L46" s="90"/>
      <c r="M46" s="91"/>
      <c r="N46" s="46"/>
      <c r="O46" s="46"/>
      <c r="P46" s="46"/>
      <c r="Q46" s="46"/>
      <c r="R46" s="46"/>
      <c r="S46" s="46"/>
      <c r="T46" s="46"/>
      <c r="U46" s="46" t="s">
        <v>118</v>
      </c>
      <c r="V46" s="46"/>
      <c r="W46" s="46"/>
      <c r="X46" s="46"/>
      <c r="Y46" s="46"/>
      <c r="Z46" s="85"/>
      <c r="AA46" s="60"/>
      <c r="AB46" s="49"/>
    </row>
    <row r="47" spans="1:28" x14ac:dyDescent="0.2">
      <c r="A47" s="45"/>
      <c r="B47" s="82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4"/>
      <c r="AB47" s="49"/>
    </row>
    <row r="48" spans="1:28" x14ac:dyDescent="0.2">
      <c r="A48" s="45"/>
      <c r="B48" s="69" t="s">
        <v>119</v>
      </c>
      <c r="C48" s="70" t="s">
        <v>120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92" t="s">
        <v>121</v>
      </c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60"/>
      <c r="AB48" s="49"/>
    </row>
    <row r="49" spans="1:28" ht="6.75" customHeight="1" x14ac:dyDescent="0.2">
      <c r="A49" s="45"/>
      <c r="B49" s="58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60"/>
      <c r="AB49" s="49"/>
    </row>
    <row r="50" spans="1:28" x14ac:dyDescent="0.2">
      <c r="A50" s="45"/>
      <c r="B50" s="58" t="s">
        <v>122</v>
      </c>
      <c r="C50" s="46"/>
      <c r="D50" s="93"/>
      <c r="E50" s="46"/>
      <c r="F50" s="46"/>
      <c r="G50" s="46"/>
      <c r="H50" s="46"/>
      <c r="I50" s="200" t="s">
        <v>123</v>
      </c>
      <c r="J50" s="166"/>
      <c r="K50" s="166"/>
      <c r="L50" s="166"/>
      <c r="M50" s="166"/>
      <c r="N50" s="167"/>
      <c r="O50" s="94"/>
      <c r="P50" s="46" t="s">
        <v>124</v>
      </c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60"/>
      <c r="AB50" s="49"/>
    </row>
    <row r="51" spans="1:28" x14ac:dyDescent="0.2">
      <c r="A51" s="45"/>
      <c r="B51" s="58"/>
      <c r="C51" s="46"/>
      <c r="D51" s="46"/>
      <c r="E51" s="46"/>
      <c r="F51" s="46"/>
      <c r="G51" s="46"/>
      <c r="H51" s="46"/>
      <c r="I51" s="200"/>
      <c r="J51" s="166"/>
      <c r="K51" s="166"/>
      <c r="L51" s="166"/>
      <c r="M51" s="166"/>
      <c r="N51" s="167"/>
      <c r="O51" s="94"/>
      <c r="P51" s="46"/>
      <c r="Q51" s="46" t="s">
        <v>125</v>
      </c>
      <c r="R51" s="46"/>
      <c r="S51" s="46"/>
      <c r="T51" s="46"/>
      <c r="U51" s="194" t="s">
        <v>126</v>
      </c>
      <c r="V51" s="194"/>
      <c r="W51" s="194"/>
      <c r="X51" s="46"/>
      <c r="Y51" s="46"/>
      <c r="Z51" s="46"/>
      <c r="AA51" s="60"/>
      <c r="AB51" s="49"/>
    </row>
    <row r="52" spans="1:28" x14ac:dyDescent="0.2">
      <c r="A52" s="45"/>
      <c r="B52" s="58"/>
      <c r="C52" s="46"/>
      <c r="D52" s="46"/>
      <c r="E52" s="46"/>
      <c r="F52" s="46"/>
      <c r="G52" s="46"/>
      <c r="H52" s="46"/>
      <c r="I52" s="94"/>
      <c r="J52" s="46"/>
      <c r="K52" s="46"/>
      <c r="L52" s="46"/>
      <c r="M52" s="46"/>
      <c r="N52" s="46"/>
      <c r="O52" s="94"/>
      <c r="P52" s="46"/>
      <c r="Q52" s="46" t="s">
        <v>127</v>
      </c>
      <c r="R52" s="46"/>
      <c r="S52" s="46"/>
      <c r="T52" s="46"/>
      <c r="U52" s="194"/>
      <c r="V52" s="194"/>
      <c r="W52" s="194"/>
      <c r="X52" s="46"/>
      <c r="Y52" s="46"/>
      <c r="Z52" s="46"/>
      <c r="AA52" s="60"/>
      <c r="AB52" s="49"/>
    </row>
    <row r="53" spans="1:28" ht="7.5" customHeight="1" x14ac:dyDescent="0.2">
      <c r="A53" s="45"/>
      <c r="B53" s="58"/>
      <c r="C53" s="46"/>
      <c r="D53" s="46"/>
      <c r="E53" s="46"/>
      <c r="F53" s="46"/>
      <c r="G53" s="46"/>
      <c r="H53" s="46"/>
      <c r="I53" s="94"/>
      <c r="J53" s="46"/>
      <c r="K53" s="46"/>
      <c r="L53" s="46"/>
      <c r="M53" s="46"/>
      <c r="N53" s="46"/>
      <c r="O53" s="94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60"/>
      <c r="AB53" s="49"/>
    </row>
    <row r="54" spans="1:28" x14ac:dyDescent="0.2">
      <c r="A54" s="45"/>
      <c r="B54" s="58"/>
      <c r="C54" s="46"/>
      <c r="D54" s="46"/>
      <c r="E54" s="46"/>
      <c r="F54" s="46"/>
      <c r="G54" s="46"/>
      <c r="H54" s="46"/>
      <c r="I54" s="94"/>
      <c r="J54" s="46"/>
      <c r="K54" s="46"/>
      <c r="L54" s="46"/>
      <c r="M54" s="46"/>
      <c r="N54" s="46"/>
      <c r="O54" s="94"/>
      <c r="P54" s="46"/>
      <c r="Q54" s="46" t="s">
        <v>125</v>
      </c>
      <c r="R54" s="46"/>
      <c r="S54" s="46"/>
      <c r="T54" s="46"/>
      <c r="U54" s="194" t="s">
        <v>128</v>
      </c>
      <c r="V54" s="194"/>
      <c r="W54" s="194"/>
      <c r="X54" s="46"/>
      <c r="Y54" s="46"/>
      <c r="Z54" s="46"/>
      <c r="AA54" s="60"/>
      <c r="AB54" s="49"/>
    </row>
    <row r="55" spans="1:28" x14ac:dyDescent="0.2">
      <c r="A55" s="45"/>
      <c r="B55" s="58"/>
      <c r="C55" s="46"/>
      <c r="D55" s="46"/>
      <c r="E55" s="46"/>
      <c r="F55" s="46"/>
      <c r="G55" s="46"/>
      <c r="H55" s="46"/>
      <c r="I55" s="94"/>
      <c r="J55" s="46"/>
      <c r="K55" s="46"/>
      <c r="L55" s="46"/>
      <c r="M55" s="46"/>
      <c r="N55" s="46"/>
      <c r="O55" s="94"/>
      <c r="P55" s="46"/>
      <c r="Q55" s="46" t="s">
        <v>127</v>
      </c>
      <c r="R55" s="46"/>
      <c r="S55" s="46"/>
      <c r="T55" s="46"/>
      <c r="U55" s="194"/>
      <c r="V55" s="194"/>
      <c r="W55" s="194"/>
      <c r="X55" s="46"/>
      <c r="Y55" s="46"/>
      <c r="Z55" s="46"/>
      <c r="AA55" s="60"/>
      <c r="AB55" s="49"/>
    </row>
    <row r="56" spans="1:28" x14ac:dyDescent="0.2">
      <c r="A56" s="45"/>
      <c r="B56" s="58"/>
      <c r="C56" s="46"/>
      <c r="D56" s="46"/>
      <c r="E56" s="46"/>
      <c r="F56" s="46"/>
      <c r="G56" s="46"/>
      <c r="H56" s="46"/>
      <c r="I56" s="94"/>
      <c r="J56" s="46"/>
      <c r="K56" s="46"/>
      <c r="L56" s="46"/>
      <c r="M56" s="46"/>
      <c r="N56" s="46"/>
      <c r="O56" s="94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60"/>
      <c r="AB56" s="49"/>
    </row>
    <row r="57" spans="1:28" x14ac:dyDescent="0.2">
      <c r="A57" s="45"/>
      <c r="B57" s="58"/>
      <c r="C57" s="46"/>
      <c r="D57" s="46"/>
      <c r="E57" s="46"/>
      <c r="F57" s="46"/>
      <c r="G57" s="46"/>
      <c r="H57" s="46"/>
      <c r="I57" s="94"/>
      <c r="J57" s="46"/>
      <c r="K57" s="46"/>
      <c r="L57" s="46"/>
      <c r="M57" s="46"/>
      <c r="N57" s="46"/>
      <c r="O57" s="94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60"/>
      <c r="AB57" s="49"/>
    </row>
    <row r="58" spans="1:28" x14ac:dyDescent="0.2">
      <c r="A58" s="45"/>
      <c r="B58" s="58"/>
      <c r="C58" s="46"/>
      <c r="D58" s="46"/>
      <c r="E58" s="46"/>
      <c r="F58" s="46"/>
      <c r="G58" s="46"/>
      <c r="H58" s="46"/>
      <c r="I58" s="94"/>
      <c r="J58" s="46"/>
      <c r="K58" s="46"/>
      <c r="L58" s="46"/>
      <c r="M58" s="46"/>
      <c r="N58" s="46"/>
      <c r="O58" s="94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60"/>
      <c r="AB58" s="49"/>
    </row>
    <row r="59" spans="1:28" x14ac:dyDescent="0.2">
      <c r="A59" s="45"/>
      <c r="B59" s="58"/>
      <c r="C59" s="46"/>
      <c r="D59" s="46"/>
      <c r="E59" s="46"/>
      <c r="F59" s="46"/>
      <c r="G59" s="46"/>
      <c r="H59" s="46"/>
      <c r="I59" s="94"/>
      <c r="J59" s="46"/>
      <c r="K59" s="46"/>
      <c r="L59" s="46"/>
      <c r="M59" s="46"/>
      <c r="N59" s="46"/>
      <c r="O59" s="94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60"/>
      <c r="AB59" s="49"/>
    </row>
    <row r="60" spans="1:28" ht="13.5" thickBot="1" x14ac:dyDescent="0.25">
      <c r="A60" s="45"/>
      <c r="B60" s="95"/>
      <c r="C60" s="96"/>
      <c r="D60" s="96"/>
      <c r="E60" s="96"/>
      <c r="F60" s="96"/>
      <c r="G60" s="96"/>
      <c r="H60" s="96"/>
      <c r="I60" s="97"/>
      <c r="J60" s="96"/>
      <c r="K60" s="96"/>
      <c r="L60" s="96"/>
      <c r="M60" s="96"/>
      <c r="N60" s="96"/>
      <c r="O60" s="97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8"/>
      <c r="AB60" s="49"/>
    </row>
    <row r="61" spans="1:28" x14ac:dyDescent="0.2">
      <c r="A61" s="45"/>
      <c r="B61" s="46"/>
      <c r="C61" s="68" t="s">
        <v>129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68" t="s">
        <v>130</v>
      </c>
      <c r="U61" s="46"/>
      <c r="V61" s="46"/>
      <c r="W61" s="46"/>
      <c r="X61" s="46"/>
      <c r="Y61" s="46"/>
      <c r="Z61" s="46"/>
      <c r="AA61" s="49"/>
      <c r="AB61" s="49"/>
    </row>
    <row r="62" spans="1:28" x14ac:dyDescent="0.2">
      <c r="A62" s="45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9"/>
      <c r="AB62" s="49"/>
    </row>
    <row r="63" spans="1:28" x14ac:dyDescent="0.2">
      <c r="A63" s="45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9"/>
      <c r="AB63" s="49"/>
    </row>
  </sheetData>
  <mergeCells count="110">
    <mergeCell ref="U54:W55"/>
    <mergeCell ref="N38:P38"/>
    <mergeCell ref="U33:V34"/>
    <mergeCell ref="W33:W34"/>
    <mergeCell ref="X33:Y34"/>
    <mergeCell ref="Z33:Z34"/>
    <mergeCell ref="I50:N51"/>
    <mergeCell ref="U51:W52"/>
    <mergeCell ref="V30:Z31"/>
    <mergeCell ref="C32:F34"/>
    <mergeCell ref="G32:J32"/>
    <mergeCell ref="K32:O32"/>
    <mergeCell ref="U32:V32"/>
    <mergeCell ref="X32:Y32"/>
    <mergeCell ref="G33:J34"/>
    <mergeCell ref="K33:O34"/>
    <mergeCell ref="S33:S34"/>
    <mergeCell ref="T33:T34"/>
    <mergeCell ref="C29:D29"/>
    <mergeCell ref="E29:F29"/>
    <mergeCell ref="G29:I29"/>
    <mergeCell ref="J29:M29"/>
    <mergeCell ref="U29:W29"/>
    <mergeCell ref="X29:Z29"/>
    <mergeCell ref="C28:D28"/>
    <mergeCell ref="E28:F28"/>
    <mergeCell ref="G28:I28"/>
    <mergeCell ref="J28:M28"/>
    <mergeCell ref="U28:W28"/>
    <mergeCell ref="X28:Z28"/>
    <mergeCell ref="C27:D27"/>
    <mergeCell ref="E27:F27"/>
    <mergeCell ref="G27:I27"/>
    <mergeCell ref="J27:M27"/>
    <mergeCell ref="U27:W27"/>
    <mergeCell ref="X27:Z27"/>
    <mergeCell ref="AC25:AE25"/>
    <mergeCell ref="C26:D26"/>
    <mergeCell ref="E26:F26"/>
    <mergeCell ref="G26:I26"/>
    <mergeCell ref="J26:M26"/>
    <mergeCell ref="U26:W26"/>
    <mergeCell ref="X26:Z26"/>
    <mergeCell ref="C25:D25"/>
    <mergeCell ref="E25:F25"/>
    <mergeCell ref="G25:I25"/>
    <mergeCell ref="J25:M25"/>
    <mergeCell ref="U25:W25"/>
    <mergeCell ref="X25:Z25"/>
    <mergeCell ref="C24:D24"/>
    <mergeCell ref="E24:F24"/>
    <mergeCell ref="G24:I24"/>
    <mergeCell ref="J24:M24"/>
    <mergeCell ref="U24:W24"/>
    <mergeCell ref="X24:Z24"/>
    <mergeCell ref="C23:D23"/>
    <mergeCell ref="E23:F23"/>
    <mergeCell ref="G23:I23"/>
    <mergeCell ref="J23:M23"/>
    <mergeCell ref="U23:W23"/>
    <mergeCell ref="X23:Z23"/>
    <mergeCell ref="C22:D22"/>
    <mergeCell ref="E22:F22"/>
    <mergeCell ref="G22:I22"/>
    <mergeCell ref="J22:M22"/>
    <mergeCell ref="U22:W22"/>
    <mergeCell ref="X22:Z22"/>
    <mergeCell ref="C21:D21"/>
    <mergeCell ref="E21:F21"/>
    <mergeCell ref="G21:I21"/>
    <mergeCell ref="J21:M21"/>
    <mergeCell ref="U21:W21"/>
    <mergeCell ref="X21:Z21"/>
    <mergeCell ref="C20:D20"/>
    <mergeCell ref="E20:F20"/>
    <mergeCell ref="G20:I20"/>
    <mergeCell ref="J20:M20"/>
    <mergeCell ref="U20:W20"/>
    <mergeCell ref="X20:Z20"/>
    <mergeCell ref="C19:D19"/>
    <mergeCell ref="E19:F19"/>
    <mergeCell ref="G19:I19"/>
    <mergeCell ref="J19:M19"/>
    <mergeCell ref="U19:W19"/>
    <mergeCell ref="X19:Z19"/>
    <mergeCell ref="C17:D18"/>
    <mergeCell ref="E17:F18"/>
    <mergeCell ref="G17:M17"/>
    <mergeCell ref="S17:S18"/>
    <mergeCell ref="T17:T18"/>
    <mergeCell ref="U17:Z17"/>
    <mergeCell ref="G18:I18"/>
    <mergeCell ref="J18:M18"/>
    <mergeCell ref="U18:W18"/>
    <mergeCell ref="X18:Z18"/>
    <mergeCell ref="C10:E10"/>
    <mergeCell ref="J10:N10"/>
    <mergeCell ref="Q10:T10"/>
    <mergeCell ref="V10:Z10"/>
    <mergeCell ref="C11:H12"/>
    <mergeCell ref="J11:N12"/>
    <mergeCell ref="Q11:T12"/>
    <mergeCell ref="V11:Z12"/>
    <mergeCell ref="U2:V2"/>
    <mergeCell ref="C6:E6"/>
    <mergeCell ref="J6:K6"/>
    <mergeCell ref="V6:X6"/>
    <mergeCell ref="C7:H8"/>
    <mergeCell ref="J7:T8"/>
    <mergeCell ref="V7:Z8"/>
  </mergeCells>
  <dataValidations count="1">
    <dataValidation type="list" allowBlank="1" showInputMessage="1" showErrorMessage="1" sqref="U2:V2">
      <formula1>ANNEE</formula1>
    </dataValidation>
  </dataValidations>
  <printOptions horizontalCentered="1" verticalCentered="1"/>
  <pageMargins left="0.14000000000000001" right="0.19" top="0.19685039370078741" bottom="0.39370078740157483" header="0.53" footer="0.51181102362204722"/>
  <pageSetup paperSize="9" scale="98" orientation="portrait" r:id="rId1"/>
  <headerFooter alignWithMargins="0"/>
  <ignoredErrors>
    <ignoredError sqref="G19:M25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B4:AU77"/>
  <sheetViews>
    <sheetView tabSelected="1" workbookViewId="0">
      <selection activeCell="D58" sqref="D58"/>
    </sheetView>
  </sheetViews>
  <sheetFormatPr baseColWidth="10" defaultRowHeight="15" x14ac:dyDescent="0.25"/>
  <cols>
    <col min="2" max="3" width="21.5703125" customWidth="1"/>
    <col min="4" max="15" width="12.7109375" customWidth="1"/>
    <col min="16" max="17" width="13.7109375" customWidth="1"/>
    <col min="18" max="146" width="17.7109375" customWidth="1"/>
  </cols>
  <sheetData>
    <row r="4" spans="2:47" ht="15.75" thickBot="1" x14ac:dyDescent="0.3"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115"/>
    </row>
    <row r="5" spans="2:47" ht="16.5" thickBot="1" x14ac:dyDescent="0.3">
      <c r="B5" s="219" t="s">
        <v>73</v>
      </c>
      <c r="C5" s="215" t="s">
        <v>145</v>
      </c>
      <c r="D5" s="209">
        <v>10</v>
      </c>
      <c r="E5" s="217"/>
      <c r="F5" s="207" t="s">
        <v>150</v>
      </c>
      <c r="G5" s="209">
        <v>22</v>
      </c>
      <c r="H5" s="217"/>
      <c r="I5" s="207" t="s">
        <v>151</v>
      </c>
      <c r="J5" s="209">
        <v>35</v>
      </c>
      <c r="K5" s="217"/>
      <c r="L5" s="207" t="s">
        <v>152</v>
      </c>
      <c r="M5" s="209">
        <v>62</v>
      </c>
      <c r="N5" s="217"/>
      <c r="O5" s="207" t="s">
        <v>153</v>
      </c>
      <c r="P5" s="205" t="s">
        <v>148</v>
      </c>
      <c r="Q5" s="205" t="s">
        <v>149</v>
      </c>
      <c r="R5" s="203" t="s">
        <v>147</v>
      </c>
      <c r="T5" s="219" t="s">
        <v>73</v>
      </c>
      <c r="U5" s="209">
        <v>10</v>
      </c>
      <c r="V5" s="217"/>
      <c r="W5" s="207" t="s">
        <v>150</v>
      </c>
      <c r="X5" s="209">
        <v>22</v>
      </c>
      <c r="Y5" s="217"/>
      <c r="Z5" s="207" t="s">
        <v>151</v>
      </c>
      <c r="AA5" s="209">
        <v>35</v>
      </c>
      <c r="AB5" s="217"/>
      <c r="AC5" s="207" t="s">
        <v>152</v>
      </c>
      <c r="AD5" s="209">
        <v>62</v>
      </c>
      <c r="AE5" s="217"/>
      <c r="AF5" s="207" t="s">
        <v>153</v>
      </c>
      <c r="AG5" s="205" t="s">
        <v>148</v>
      </c>
      <c r="AH5" s="205" t="s">
        <v>149</v>
      </c>
      <c r="AI5" s="203" t="s">
        <v>147</v>
      </c>
      <c r="AJ5" s="231" t="s">
        <v>1</v>
      </c>
      <c r="AK5" s="231" t="s">
        <v>4</v>
      </c>
      <c r="AL5" s="231" t="s">
        <v>2</v>
      </c>
      <c r="AM5" s="231" t="s">
        <v>5</v>
      </c>
      <c r="AN5" s="231" t="s">
        <v>6</v>
      </c>
      <c r="AO5" s="231" t="s">
        <v>7</v>
      </c>
      <c r="AP5" s="231" t="s">
        <v>8</v>
      </c>
      <c r="AQ5" s="231" t="s">
        <v>9</v>
      </c>
      <c r="AR5" s="231" t="s">
        <v>10</v>
      </c>
      <c r="AS5" s="231" t="s">
        <v>11</v>
      </c>
      <c r="AT5" s="231" t="s">
        <v>12</v>
      </c>
      <c r="AU5" s="231" t="s">
        <v>13</v>
      </c>
    </row>
    <row r="6" spans="2:47" ht="16.5" thickBot="1" x14ac:dyDescent="0.3">
      <c r="B6" s="220"/>
      <c r="C6" s="216"/>
      <c r="D6" s="113" t="s">
        <v>146</v>
      </c>
      <c r="E6" s="113" t="s">
        <v>99</v>
      </c>
      <c r="F6" s="218"/>
      <c r="G6" s="113" t="s">
        <v>146</v>
      </c>
      <c r="H6" s="131" t="s">
        <v>99</v>
      </c>
      <c r="I6" s="208"/>
      <c r="J6" s="113" t="s">
        <v>146</v>
      </c>
      <c r="K6" s="131" t="s">
        <v>99</v>
      </c>
      <c r="L6" s="208"/>
      <c r="M6" s="113" t="s">
        <v>146</v>
      </c>
      <c r="N6" s="131" t="s">
        <v>99</v>
      </c>
      <c r="O6" s="208"/>
      <c r="P6" s="206"/>
      <c r="Q6" s="206"/>
      <c r="R6" s="204"/>
      <c r="T6" s="220"/>
      <c r="U6" s="113" t="s">
        <v>146</v>
      </c>
      <c r="V6" s="113" t="s">
        <v>99</v>
      </c>
      <c r="W6" s="218"/>
      <c r="X6" s="113" t="s">
        <v>146</v>
      </c>
      <c r="Y6" s="131" t="s">
        <v>99</v>
      </c>
      <c r="Z6" s="208"/>
      <c r="AA6" s="113" t="s">
        <v>146</v>
      </c>
      <c r="AB6" s="131" t="s">
        <v>99</v>
      </c>
      <c r="AC6" s="208"/>
      <c r="AD6" s="113" t="s">
        <v>146</v>
      </c>
      <c r="AE6" s="131" t="s">
        <v>99</v>
      </c>
      <c r="AF6" s="208"/>
      <c r="AG6" s="206"/>
      <c r="AH6" s="206"/>
      <c r="AI6" s="204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</row>
    <row r="7" spans="2:47" ht="15.75" thickBot="1" x14ac:dyDescent="0.3">
      <c r="B7" s="213">
        <v>2017</v>
      </c>
      <c r="C7" s="132" t="s">
        <v>133</v>
      </c>
      <c r="D7" s="117">
        <f>SUMIF('2017'!K12:K15,10,'2017'!H12:H15)</f>
        <v>0</v>
      </c>
      <c r="E7" s="118">
        <f>SUMIF('2017'!H12:H15,10,'2017'!F12:F15)</f>
        <v>0</v>
      </c>
      <c r="F7" s="121">
        <f t="shared" ref="F7:F31" si="0">SUM(D7:E7)</f>
        <v>0</v>
      </c>
      <c r="G7" s="117">
        <f>SUMIF('2017'!K12:K15,22,'2017'!H12:H15)</f>
        <v>0.41666666666666669</v>
      </c>
      <c r="H7" s="123">
        <f>SUMIF('2017'!K12:K15,22,'2017'!I12:I15)</f>
        <v>0</v>
      </c>
      <c r="I7" s="121">
        <f t="shared" ref="I7:I31" si="1">SUM(G7:H7)</f>
        <v>0.41666666666666669</v>
      </c>
      <c r="J7" s="117">
        <f>SUMIF('2017'!K12:K15,35,'2017'!H12:H15)</f>
        <v>0</v>
      </c>
      <c r="K7" s="118">
        <f>SUMIF('2017'!K12:K15,35,'2017'!I12:I15)</f>
        <v>0</v>
      </c>
      <c r="L7" s="121">
        <f t="shared" ref="L7:L31" si="2">SUM(J7:K7)</f>
        <v>0</v>
      </c>
      <c r="M7" s="117">
        <f>SUMIF('2017'!K12:K15,62,'2017'!H12:H15)</f>
        <v>0</v>
      </c>
      <c r="N7" s="118">
        <f>SUMIF('2017'!K12:K15,62,'2017'!I12:I15)</f>
        <v>0</v>
      </c>
      <c r="O7" s="233">
        <f t="shared" ref="O7:O31" si="3">SUM(M7:N7)</f>
        <v>0</v>
      </c>
      <c r="P7" s="117">
        <f>D7+G7+J7+M7</f>
        <v>0.41666666666666669</v>
      </c>
      <c r="Q7" s="118">
        <f>E7+H7+K7+N7</f>
        <v>0</v>
      </c>
      <c r="R7" s="236">
        <f>P7+Q7</f>
        <v>0.41666666666666669</v>
      </c>
      <c r="T7" s="228">
        <v>2017</v>
      </c>
      <c r="U7" s="44">
        <v>0</v>
      </c>
      <c r="V7" s="44">
        <v>0</v>
      </c>
      <c r="W7" s="128">
        <v>0</v>
      </c>
      <c r="X7" s="44">
        <v>0</v>
      </c>
      <c r="Y7" s="44">
        <v>0</v>
      </c>
      <c r="Z7" s="128">
        <v>0</v>
      </c>
      <c r="AA7" s="44">
        <v>0</v>
      </c>
      <c r="AB7" s="44">
        <v>0</v>
      </c>
      <c r="AC7" s="128">
        <v>0</v>
      </c>
      <c r="AD7" s="44">
        <v>0</v>
      </c>
      <c r="AE7" s="44">
        <v>0</v>
      </c>
      <c r="AF7" s="128">
        <v>0</v>
      </c>
      <c r="AG7" s="130">
        <v>0</v>
      </c>
      <c r="AH7" s="130">
        <v>0</v>
      </c>
      <c r="AI7" s="129">
        <v>0</v>
      </c>
      <c r="AJ7" s="42">
        <v>0</v>
      </c>
      <c r="AK7" s="43">
        <v>0</v>
      </c>
      <c r="AL7" s="43">
        <v>0</v>
      </c>
      <c r="AM7" s="43">
        <v>0</v>
      </c>
      <c r="AN7" s="43">
        <v>0</v>
      </c>
      <c r="AO7" s="43">
        <v>0</v>
      </c>
      <c r="AP7" s="43">
        <v>0</v>
      </c>
      <c r="AQ7" s="43">
        <v>0</v>
      </c>
      <c r="AR7" s="43">
        <v>0</v>
      </c>
      <c r="AS7" s="43">
        <v>0</v>
      </c>
      <c r="AT7" s="43">
        <v>0</v>
      </c>
      <c r="AU7" s="138">
        <v>0</v>
      </c>
    </row>
    <row r="8" spans="2:47" ht="15.75" thickBot="1" x14ac:dyDescent="0.3">
      <c r="B8" s="213"/>
      <c r="C8" s="125" t="s">
        <v>142</v>
      </c>
      <c r="D8" s="119">
        <f>SUMIF('2017'!K20:K23,10,'2017'!H20:H23)</f>
        <v>0</v>
      </c>
      <c r="E8" s="120">
        <f>SUMIF('2017'!K20:K23,10,'2017'!I20:I23)</f>
        <v>0</v>
      </c>
      <c r="F8" s="122">
        <f t="shared" si="0"/>
        <v>0</v>
      </c>
      <c r="G8" s="119">
        <f>SUMIF('2017'!K20:K23,22,'2017'!H20:H23)</f>
        <v>0</v>
      </c>
      <c r="H8" s="114">
        <f>SUMIF('2017'!K20:K23,22,'2017'!I20:I23)</f>
        <v>0</v>
      </c>
      <c r="I8" s="122">
        <f t="shared" si="1"/>
        <v>0</v>
      </c>
      <c r="J8" s="119">
        <f>SUMIF('2017'!K20:K23,35,'2017'!H20:H23)</f>
        <v>0</v>
      </c>
      <c r="K8" s="120">
        <f>SUMIF('2017'!K20:K23,35,'2017'!I20:I23)</f>
        <v>0</v>
      </c>
      <c r="L8" s="122">
        <f t="shared" si="2"/>
        <v>0</v>
      </c>
      <c r="M8" s="119">
        <f>SUMIF('2017'!K20:K23,62,'2017'!H20:H23)</f>
        <v>0</v>
      </c>
      <c r="N8" s="120">
        <f>SUMIF('2017'!K20:K23,62,'2017'!I20:I23)</f>
        <v>0</v>
      </c>
      <c r="O8" s="234">
        <f t="shared" si="3"/>
        <v>0</v>
      </c>
      <c r="P8" s="119">
        <f t="shared" ref="P8:P18" si="4">D8+G8+J8+M8</f>
        <v>0</v>
      </c>
      <c r="Q8" s="120">
        <f t="shared" ref="Q8:Q18" si="5">E8+H8+K8+N8</f>
        <v>0</v>
      </c>
      <c r="R8" s="237">
        <f t="shared" ref="R8:R18" si="6">P8+Q8</f>
        <v>0</v>
      </c>
      <c r="T8" s="229">
        <v>2018</v>
      </c>
      <c r="U8" s="44">
        <f>D32</f>
        <v>0</v>
      </c>
      <c r="V8" s="44">
        <f>E32</f>
        <v>0</v>
      </c>
      <c r="W8" s="128">
        <f>F32</f>
        <v>0</v>
      </c>
      <c r="X8" s="44">
        <f>G32</f>
        <v>0</v>
      </c>
      <c r="Y8" s="44">
        <f>H32</f>
        <v>0</v>
      </c>
      <c r="Z8" s="128">
        <f>I32</f>
        <v>0</v>
      </c>
      <c r="AA8" s="44">
        <f>J32</f>
        <v>0</v>
      </c>
      <c r="AB8" s="44">
        <f>K32</f>
        <v>0</v>
      </c>
      <c r="AC8" s="128">
        <f>L32</f>
        <v>0</v>
      </c>
      <c r="AD8" s="44">
        <f>M32</f>
        <v>0</v>
      </c>
      <c r="AE8" s="44">
        <f>N32</f>
        <v>0</v>
      </c>
      <c r="AF8" s="128">
        <f>O32</f>
        <v>0</v>
      </c>
      <c r="AG8" s="130">
        <f>P32</f>
        <v>0</v>
      </c>
      <c r="AH8" s="130">
        <f>Q32</f>
        <v>0</v>
      </c>
      <c r="AI8" s="129">
        <f>R32</f>
        <v>0</v>
      </c>
    </row>
    <row r="9" spans="2:47" ht="15.75" thickBot="1" x14ac:dyDescent="0.3">
      <c r="B9" s="213"/>
      <c r="C9" s="125" t="s">
        <v>134</v>
      </c>
      <c r="D9" s="119">
        <f>SUMIF('2017'!K28:K30,10,'2017'!H28:H30)</f>
        <v>0</v>
      </c>
      <c r="E9" s="120">
        <f>SUMIF('2017'!K28:K30,10,'2017'!I28:I30)</f>
        <v>0</v>
      </c>
      <c r="F9" s="122">
        <f t="shared" si="0"/>
        <v>0</v>
      </c>
      <c r="G9" s="119">
        <f>SUMIF('2017'!K28:K30,22,'2017'!H28:H30)</f>
        <v>0</v>
      </c>
      <c r="H9" s="114">
        <f>SUMIF('2017'!K28:K30,22,'2017'!I28:I30)</f>
        <v>0</v>
      </c>
      <c r="I9" s="122">
        <f t="shared" si="1"/>
        <v>0</v>
      </c>
      <c r="J9" s="119">
        <f>SUMIF('2017'!K28:K30,35,'2017'!H28:H30)</f>
        <v>0</v>
      </c>
      <c r="K9" s="120">
        <f>SUMIF('2017'!K28:K30,35,'2017'!I28:I30)</f>
        <v>0</v>
      </c>
      <c r="L9" s="122">
        <f t="shared" si="2"/>
        <v>0</v>
      </c>
      <c r="M9" s="119">
        <f>SUMIF('2017'!K28:K30,62,'2017'!H28:H30)</f>
        <v>0</v>
      </c>
      <c r="N9" s="120">
        <f>SUMIF('2017'!K28:K30,62,'2017'!I28:I30)</f>
        <v>0</v>
      </c>
      <c r="O9" s="234">
        <f t="shared" si="3"/>
        <v>0</v>
      </c>
      <c r="P9" s="119">
        <f t="shared" si="4"/>
        <v>0</v>
      </c>
      <c r="Q9" s="120">
        <f t="shared" si="5"/>
        <v>0</v>
      </c>
      <c r="R9" s="237">
        <f t="shared" si="6"/>
        <v>0</v>
      </c>
      <c r="T9" s="228">
        <v>2019</v>
      </c>
      <c r="U9" s="44">
        <f>D45</f>
        <v>0</v>
      </c>
      <c r="V9" s="44">
        <f>E45</f>
        <v>0</v>
      </c>
      <c r="W9" s="128">
        <f>F45</f>
        <v>0</v>
      </c>
      <c r="X9" s="44">
        <f>G45</f>
        <v>0</v>
      </c>
      <c r="Y9" s="44">
        <f>H45</f>
        <v>0</v>
      </c>
      <c r="Z9" s="128">
        <f>I45</f>
        <v>0</v>
      </c>
      <c r="AA9" s="44">
        <f>J45</f>
        <v>0</v>
      </c>
      <c r="AB9" s="44">
        <f>K45</f>
        <v>0</v>
      </c>
      <c r="AC9" s="128">
        <f>L45</f>
        <v>0</v>
      </c>
      <c r="AD9" s="44">
        <f>M45</f>
        <v>0</v>
      </c>
      <c r="AE9" s="44">
        <f>N45</f>
        <v>0</v>
      </c>
      <c r="AF9" s="128">
        <f>O45</f>
        <v>0</v>
      </c>
      <c r="AG9" s="130">
        <f>P45</f>
        <v>0</v>
      </c>
      <c r="AH9" s="130">
        <f>Q45</f>
        <v>0</v>
      </c>
      <c r="AI9" s="129">
        <f>R45</f>
        <v>0</v>
      </c>
    </row>
    <row r="10" spans="2:47" ht="15.75" thickBot="1" x14ac:dyDescent="0.3">
      <c r="B10" s="213"/>
      <c r="C10" s="125" t="s">
        <v>135</v>
      </c>
      <c r="D10" s="119">
        <f>SUMIF('2017'!K36:K38,10,'2017'!H36:H38)</f>
        <v>0</v>
      </c>
      <c r="E10" s="120">
        <f>SUMIF('2017'!K36:K38,10,'2017'!I36:I38)</f>
        <v>0</v>
      </c>
      <c r="F10" s="122">
        <f t="shared" si="0"/>
        <v>0</v>
      </c>
      <c r="G10" s="119">
        <f>SUMIF('2017'!K36:K38,22,'2017'!H36:H38)</f>
        <v>0</v>
      </c>
      <c r="H10" s="114">
        <f>SUMIF('2017'!K36:K38,22,'2017'!I36:I38)</f>
        <v>0</v>
      </c>
      <c r="I10" s="122">
        <f t="shared" si="1"/>
        <v>0</v>
      </c>
      <c r="J10" s="119">
        <f>SUMIF('2017'!K36:K38,35,'2017'!H36:H38)</f>
        <v>0</v>
      </c>
      <c r="K10" s="120">
        <f>SUMIF('2017'!K36:K38,35,'2017'!I36:I38)</f>
        <v>0</v>
      </c>
      <c r="L10" s="122">
        <f t="shared" si="2"/>
        <v>0</v>
      </c>
      <c r="M10" s="119">
        <f>SUMIF('2017'!K36:K38,62,'2017'!H36:H38)</f>
        <v>0</v>
      </c>
      <c r="N10" s="120">
        <f>SUMIF('2017'!K36:K38,62,'2017'!I36:I38)</f>
        <v>0</v>
      </c>
      <c r="O10" s="234">
        <f t="shared" si="3"/>
        <v>0</v>
      </c>
      <c r="P10" s="119">
        <f t="shared" si="4"/>
        <v>0</v>
      </c>
      <c r="Q10" s="120">
        <f t="shared" si="5"/>
        <v>0</v>
      </c>
      <c r="R10" s="237">
        <f t="shared" si="6"/>
        <v>0</v>
      </c>
      <c r="T10" s="230">
        <v>2020</v>
      </c>
      <c r="U10" s="44">
        <f>D58</f>
        <v>0</v>
      </c>
      <c r="V10" s="44">
        <f>E58</f>
        <v>0</v>
      </c>
      <c r="W10" s="128">
        <f>F58</f>
        <v>0</v>
      </c>
      <c r="X10" s="44">
        <f>G58</f>
        <v>0</v>
      </c>
      <c r="Y10" s="44">
        <f>H58</f>
        <v>0</v>
      </c>
      <c r="Z10" s="128">
        <f>I58</f>
        <v>0</v>
      </c>
      <c r="AA10" s="44">
        <f>J58</f>
        <v>0</v>
      </c>
      <c r="AB10" s="44">
        <f>K58</f>
        <v>0</v>
      </c>
      <c r="AC10" s="128">
        <f>L58</f>
        <v>0</v>
      </c>
      <c r="AD10" s="44">
        <f>M58</f>
        <v>0</v>
      </c>
      <c r="AE10" s="44">
        <f>N58</f>
        <v>0</v>
      </c>
      <c r="AF10" s="128">
        <f>O58</f>
        <v>0</v>
      </c>
      <c r="AG10" s="130">
        <f>P58</f>
        <v>0</v>
      </c>
      <c r="AH10" s="130">
        <f>Q58</f>
        <v>0</v>
      </c>
      <c r="AI10" s="129">
        <f>R58</f>
        <v>0</v>
      </c>
    </row>
    <row r="11" spans="2:47" x14ac:dyDescent="0.25">
      <c r="B11" s="213"/>
      <c r="C11" s="125" t="s">
        <v>136</v>
      </c>
      <c r="D11" s="119">
        <f>SUMIF('2017'!K44:K47,10,'2017'!H44:H47)</f>
        <v>0</v>
      </c>
      <c r="E11" s="120">
        <f>SUMIF('2017'!K44:K47,10,'2017'!I44:I47)</f>
        <v>0</v>
      </c>
      <c r="F11" s="122">
        <f t="shared" si="0"/>
        <v>0</v>
      </c>
      <c r="G11" s="119">
        <f>SUMIF('2017'!K44:K47,22,'2017'!H44:H47)</f>
        <v>0</v>
      </c>
      <c r="H11" s="114">
        <f>SUMIF('2017'!K44:K47,22,'2017'!I44:I47)</f>
        <v>0</v>
      </c>
      <c r="I11" s="122">
        <f t="shared" si="1"/>
        <v>0</v>
      </c>
      <c r="J11" s="119">
        <f>SUMIF('2017'!K44:K47,35,'2017'!H44:H47)</f>
        <v>0</v>
      </c>
      <c r="K11" s="120">
        <f>SUMIF('2017'!K44:K47,35,'2017'!I44:I47)</f>
        <v>0</v>
      </c>
      <c r="L11" s="122">
        <f t="shared" si="2"/>
        <v>0</v>
      </c>
      <c r="M11" s="119">
        <f>SUMIF('2017'!K44:K47,62,'2017'!H44:H47)</f>
        <v>0</v>
      </c>
      <c r="N11" s="120">
        <f>SUMIF('2017'!K44:K47,62,'2017'!I44:I47)</f>
        <v>0</v>
      </c>
      <c r="O11" s="234">
        <f t="shared" si="3"/>
        <v>0</v>
      </c>
      <c r="P11" s="119">
        <f t="shared" si="4"/>
        <v>0</v>
      </c>
      <c r="Q11" s="120">
        <f t="shared" si="5"/>
        <v>0</v>
      </c>
      <c r="R11" s="237">
        <f t="shared" si="6"/>
        <v>0</v>
      </c>
    </row>
    <row r="12" spans="2:47" x14ac:dyDescent="0.25">
      <c r="B12" s="213"/>
      <c r="C12" s="125" t="s">
        <v>137</v>
      </c>
      <c r="D12" s="119">
        <f>SUMIF('2017'!K52:K54,10,'2017'!H52:H54)</f>
        <v>0</v>
      </c>
      <c r="E12" s="120">
        <f>SUMIF('2017'!K52:K54,10,'2017'!I52:I54)</f>
        <v>0</v>
      </c>
      <c r="F12" s="122">
        <f t="shared" si="0"/>
        <v>0</v>
      </c>
      <c r="G12" s="119">
        <f>SUMIF('2017'!K52:K54,22,'2017'!H52:H54)</f>
        <v>0</v>
      </c>
      <c r="H12" s="114">
        <f>SUMIF('2017'!K52:K54,22,'2017'!I52:I54)</f>
        <v>0</v>
      </c>
      <c r="I12" s="122">
        <f t="shared" si="1"/>
        <v>0</v>
      </c>
      <c r="J12" s="119">
        <f>SUMIF('2017'!K52:K54,35,'2017'!H52:H54)</f>
        <v>0</v>
      </c>
      <c r="K12" s="120">
        <f>SUMIF('2017'!K52:K54,35,'2017'!I52:I54)</f>
        <v>0</v>
      </c>
      <c r="L12" s="122">
        <f t="shared" si="2"/>
        <v>0</v>
      </c>
      <c r="M12" s="119">
        <f>SUMIF('2017'!K52:K54,62,'2017'!H52:H54)</f>
        <v>0</v>
      </c>
      <c r="N12" s="120">
        <f>SUMIF('2017'!K52:K54,62,'2017'!I52:I54)</f>
        <v>0</v>
      </c>
      <c r="O12" s="234">
        <f t="shared" si="3"/>
        <v>0</v>
      </c>
      <c r="P12" s="119">
        <f t="shared" si="4"/>
        <v>0</v>
      </c>
      <c r="Q12" s="120">
        <f t="shared" si="5"/>
        <v>0</v>
      </c>
      <c r="R12" s="237">
        <f t="shared" si="6"/>
        <v>0</v>
      </c>
    </row>
    <row r="13" spans="2:47" x14ac:dyDescent="0.25">
      <c r="B13" s="213"/>
      <c r="C13" s="125" t="s">
        <v>138</v>
      </c>
      <c r="D13" s="119">
        <f>SUMIF('2017'!K60:K62,10,'2017'!H60:H62)</f>
        <v>0</v>
      </c>
      <c r="E13" s="120">
        <f>SUMIF('2017'!K60:K62,10,'2017'!I60:I62)</f>
        <v>0</v>
      </c>
      <c r="F13" s="122">
        <f t="shared" si="0"/>
        <v>0</v>
      </c>
      <c r="G13" s="119">
        <f>SUMIF('2017'!K60:K62,22,'2017'!H60:H62)</f>
        <v>0</v>
      </c>
      <c r="H13" s="114">
        <f>SUMIF('2017'!K60:K62,22,'2017'!I60:I62)</f>
        <v>0</v>
      </c>
      <c r="I13" s="122">
        <f t="shared" si="1"/>
        <v>0</v>
      </c>
      <c r="J13" s="119">
        <f>SUMIF('2017'!K60:K62,35,'2017'!H60:H62)</f>
        <v>0</v>
      </c>
      <c r="K13" s="120">
        <f>SUMIF('2017'!K60:K62,35,'2017'!I60:I62)</f>
        <v>0</v>
      </c>
      <c r="L13" s="122">
        <f t="shared" si="2"/>
        <v>0</v>
      </c>
      <c r="M13" s="119">
        <f>SUMIF('2017'!K60:K62,62,'2017'!H60:H62)</f>
        <v>0</v>
      </c>
      <c r="N13" s="120">
        <f>SUMIF('2017'!K60:K62,62,'2017'!I60:I62)</f>
        <v>0</v>
      </c>
      <c r="O13" s="234">
        <f t="shared" si="3"/>
        <v>0</v>
      </c>
      <c r="P13" s="119">
        <f t="shared" si="4"/>
        <v>0</v>
      </c>
      <c r="Q13" s="120">
        <f t="shared" si="5"/>
        <v>0</v>
      </c>
      <c r="R13" s="237">
        <f t="shared" si="6"/>
        <v>0</v>
      </c>
    </row>
    <row r="14" spans="2:47" x14ac:dyDescent="0.25">
      <c r="B14" s="213"/>
      <c r="C14" s="125" t="s">
        <v>143</v>
      </c>
      <c r="D14" s="119">
        <f>SUMIF('2017'!K68:K70,10,'2017'!H68:H70)</f>
        <v>0</v>
      </c>
      <c r="E14" s="120">
        <f>SUMIF('2017'!K68:K70,10,'2017'!I68:I70)</f>
        <v>0</v>
      </c>
      <c r="F14" s="122">
        <f t="shared" si="0"/>
        <v>0</v>
      </c>
      <c r="G14" s="119">
        <f>SUMIF('2017'!K68:K70,22,'2017'!H68:H70)</f>
        <v>0</v>
      </c>
      <c r="H14" s="114">
        <f>SUMIF('2017'!K68:K70,22,'2017'!I68:I70)</f>
        <v>0</v>
      </c>
      <c r="I14" s="122">
        <f t="shared" si="1"/>
        <v>0</v>
      </c>
      <c r="J14" s="119">
        <f>SUMIF('2017'!K68:K70,35,'2017'!H68:H70)</f>
        <v>0</v>
      </c>
      <c r="K14" s="120">
        <f>SUMIF('2017'!K68:K70,35,'2017'!I68:I70)</f>
        <v>0</v>
      </c>
      <c r="L14" s="122">
        <f t="shared" si="2"/>
        <v>0</v>
      </c>
      <c r="M14" s="119">
        <f>SUMIF('2017'!K68:K70,62,'2017'!H68:H70)</f>
        <v>0</v>
      </c>
      <c r="N14" s="120">
        <f>SUMIF('2017'!K68:K70,62,'2017'!I68:I70)</f>
        <v>0</v>
      </c>
      <c r="O14" s="234">
        <f t="shared" si="3"/>
        <v>0</v>
      </c>
      <c r="P14" s="119">
        <f t="shared" si="4"/>
        <v>0</v>
      </c>
      <c r="Q14" s="120">
        <f t="shared" si="5"/>
        <v>0</v>
      </c>
      <c r="R14" s="237">
        <f t="shared" si="6"/>
        <v>0</v>
      </c>
    </row>
    <row r="15" spans="2:47" x14ac:dyDescent="0.25">
      <c r="B15" s="213"/>
      <c r="C15" s="125" t="s">
        <v>139</v>
      </c>
      <c r="D15" s="119">
        <f>SUMIF('2017'!K75:K77,10,'2017'!H75:H77)</f>
        <v>0</v>
      </c>
      <c r="E15" s="120">
        <f>SUMIF('2017'!K75:K77,10,'2017'!I75:I77)</f>
        <v>0</v>
      </c>
      <c r="F15" s="122">
        <f t="shared" si="0"/>
        <v>0</v>
      </c>
      <c r="G15" s="119">
        <f>SUMIF('2017'!K75:K77,22,'2017'!H75:H77)</f>
        <v>0</v>
      </c>
      <c r="H15" s="114">
        <f>SUMIF('2017'!K75:K77,22,'2017'!I75:I77)</f>
        <v>0</v>
      </c>
      <c r="I15" s="122">
        <f t="shared" si="1"/>
        <v>0</v>
      </c>
      <c r="J15" s="119">
        <f>SUMIF('2017'!K75:K77,35,'2017'!H75:H77)</f>
        <v>0</v>
      </c>
      <c r="K15" s="120">
        <f>SUMIF('2017'!K75:K77,35,'2017'!I75:I77)</f>
        <v>0</v>
      </c>
      <c r="L15" s="122">
        <f t="shared" si="2"/>
        <v>0</v>
      </c>
      <c r="M15" s="119">
        <f>SUMIF('2017'!K75:K77,62,'2017'!H75:H77)</f>
        <v>0</v>
      </c>
      <c r="N15" s="120">
        <f>SUMIF('2017'!K75:K77,62,'2017'!I75:I77)</f>
        <v>0</v>
      </c>
      <c r="O15" s="234">
        <f t="shared" si="3"/>
        <v>0</v>
      </c>
      <c r="P15" s="119">
        <f t="shared" si="4"/>
        <v>0</v>
      </c>
      <c r="Q15" s="120">
        <f t="shared" si="5"/>
        <v>0</v>
      </c>
      <c r="R15" s="237">
        <f t="shared" si="6"/>
        <v>0</v>
      </c>
    </row>
    <row r="16" spans="2:47" x14ac:dyDescent="0.25">
      <c r="B16" s="213"/>
      <c r="C16" s="125" t="s">
        <v>140</v>
      </c>
      <c r="D16" s="119">
        <f>SUMIF('2017'!K82:K84,10,'2017'!H82:H84)</f>
        <v>0</v>
      </c>
      <c r="E16" s="120">
        <f>SUMIF('2017'!K82:K84,10,'2017'!I82:I84)</f>
        <v>0</v>
      </c>
      <c r="F16" s="122">
        <f t="shared" si="0"/>
        <v>0</v>
      </c>
      <c r="G16" s="119">
        <f>SUMIF('2017'!K82:K84,22,'2017'!H82:H84)</f>
        <v>0</v>
      </c>
      <c r="H16" s="114">
        <f>SUMIF('2017'!K82:K84,22,'2017'!I82:I84)</f>
        <v>0</v>
      </c>
      <c r="I16" s="122">
        <f t="shared" si="1"/>
        <v>0</v>
      </c>
      <c r="J16" s="119">
        <f>SUMIF('2017'!K82:K84,35,'2017'!H82:H84)</f>
        <v>0</v>
      </c>
      <c r="K16" s="120">
        <f>SUMIF('2017'!K82:K84,35,'2017'!I82:I84)</f>
        <v>0</v>
      </c>
      <c r="L16" s="122">
        <f t="shared" si="2"/>
        <v>0</v>
      </c>
      <c r="M16" s="119">
        <f>SUMIF('2017'!K82:K84,62,'2017'!H82:H84)</f>
        <v>0</v>
      </c>
      <c r="N16" s="120">
        <f>SUMIF('2017'!K82:K84,62,'2017'!I82:I84)</f>
        <v>0</v>
      </c>
      <c r="O16" s="234">
        <f t="shared" si="3"/>
        <v>0</v>
      </c>
      <c r="P16" s="119">
        <f t="shared" si="4"/>
        <v>0</v>
      </c>
      <c r="Q16" s="120">
        <f t="shared" si="5"/>
        <v>0</v>
      </c>
      <c r="R16" s="237">
        <f t="shared" si="6"/>
        <v>0</v>
      </c>
    </row>
    <row r="17" spans="2:18" x14ac:dyDescent="0.25">
      <c r="B17" s="213"/>
      <c r="C17" s="125" t="s">
        <v>141</v>
      </c>
      <c r="D17" s="119">
        <f>SUMIF('2017'!K89:K91,10,'2017'!H89:H91)</f>
        <v>0</v>
      </c>
      <c r="E17" s="120">
        <f>SUMIF('2017'!K89:K91,10,'2017'!I89:I91)</f>
        <v>0</v>
      </c>
      <c r="F17" s="122">
        <f t="shared" si="0"/>
        <v>0</v>
      </c>
      <c r="G17" s="119">
        <f>SUMIF('2017'!K89:K91,22,'2017'!H89:H91)</f>
        <v>0</v>
      </c>
      <c r="H17" s="114">
        <f>SUMIF('2017'!K89:K91,22,'2017'!I89:I91)</f>
        <v>0</v>
      </c>
      <c r="I17" s="122">
        <f t="shared" si="1"/>
        <v>0</v>
      </c>
      <c r="J17" s="119">
        <f>SUMIF('2017'!K89:K91,35,'2017'!H89:H91)</f>
        <v>0</v>
      </c>
      <c r="K17" s="120">
        <f>SUMIF('2017'!K89:K91,35,'2017'!I89:I91)</f>
        <v>0</v>
      </c>
      <c r="L17" s="122">
        <f t="shared" si="2"/>
        <v>0</v>
      </c>
      <c r="M17" s="119">
        <f>SUMIF('2017'!K89:K91,62,'2017'!H89:H91)</f>
        <v>0</v>
      </c>
      <c r="N17" s="120">
        <f>SUMIF('2017'!K89:K91,62,'2017'!I89:I91)</f>
        <v>0</v>
      </c>
      <c r="O17" s="234">
        <f t="shared" si="3"/>
        <v>0</v>
      </c>
      <c r="P17" s="119">
        <f t="shared" si="4"/>
        <v>0</v>
      </c>
      <c r="Q17" s="120">
        <f t="shared" si="5"/>
        <v>0</v>
      </c>
      <c r="R17" s="237">
        <f t="shared" si="6"/>
        <v>0</v>
      </c>
    </row>
    <row r="18" spans="2:18" ht="15.75" thickBot="1" x14ac:dyDescent="0.3">
      <c r="B18" s="213"/>
      <c r="C18" s="133" t="s">
        <v>144</v>
      </c>
      <c r="D18" s="134">
        <f>SUMIF('2017'!K96:K98,10,'2017'!H96:H98)</f>
        <v>0</v>
      </c>
      <c r="E18" s="135">
        <f>SUMIF('2017'!K96:K98,10,'2017'!I96:I98)</f>
        <v>0</v>
      </c>
      <c r="F18" s="136">
        <f t="shared" si="0"/>
        <v>0</v>
      </c>
      <c r="G18" s="134">
        <f>SUMIF('2017'!K96:K98,22,'2017'!H96:H98)</f>
        <v>0</v>
      </c>
      <c r="H18" s="137">
        <f>SUMIF('2017'!K96:K98,22,'2017'!I96:I98)</f>
        <v>0</v>
      </c>
      <c r="I18" s="136">
        <f t="shared" si="1"/>
        <v>0</v>
      </c>
      <c r="J18" s="134">
        <f>SUMIF('2017'!K96:K98,35,'2017'!H96:H98)</f>
        <v>0</v>
      </c>
      <c r="K18" s="135">
        <f>SUMIF('2017'!K96:K98,35,'2017'!I96:I98)</f>
        <v>0</v>
      </c>
      <c r="L18" s="136">
        <f t="shared" si="2"/>
        <v>0</v>
      </c>
      <c r="M18" s="134">
        <f>SUMIF('2017'!K96:K98,62,'2017'!H96:H98)</f>
        <v>0</v>
      </c>
      <c r="N18" s="135">
        <f>SUMIF('2017'!K96:K98,62,'2017'!I96:I98)</f>
        <v>0</v>
      </c>
      <c r="O18" s="235">
        <f t="shared" si="3"/>
        <v>0</v>
      </c>
      <c r="P18" s="241">
        <f t="shared" si="4"/>
        <v>0</v>
      </c>
      <c r="Q18" s="242">
        <f t="shared" si="5"/>
        <v>0</v>
      </c>
      <c r="R18" s="238">
        <f t="shared" si="6"/>
        <v>0</v>
      </c>
    </row>
    <row r="19" spans="2:18" ht="16.5" thickBot="1" x14ac:dyDescent="0.3">
      <c r="B19" s="209" t="s">
        <v>154</v>
      </c>
      <c r="C19" s="210"/>
      <c r="D19" s="44">
        <f>SUM(D7:D18)</f>
        <v>0</v>
      </c>
      <c r="E19" s="44">
        <f t="shared" ref="E19:R19" si="7">SUM(E7:E18)</f>
        <v>0</v>
      </c>
      <c r="F19" s="128">
        <f t="shared" si="7"/>
        <v>0</v>
      </c>
      <c r="G19" s="44">
        <f t="shared" si="7"/>
        <v>0.41666666666666669</v>
      </c>
      <c r="H19" s="44">
        <f t="shared" si="7"/>
        <v>0</v>
      </c>
      <c r="I19" s="128">
        <f t="shared" si="7"/>
        <v>0.41666666666666669</v>
      </c>
      <c r="J19" s="44">
        <f t="shared" si="7"/>
        <v>0</v>
      </c>
      <c r="K19" s="44">
        <f t="shared" si="7"/>
        <v>0</v>
      </c>
      <c r="L19" s="128">
        <f t="shared" si="7"/>
        <v>0</v>
      </c>
      <c r="M19" s="44">
        <f t="shared" si="7"/>
        <v>0</v>
      </c>
      <c r="N19" s="44">
        <f t="shared" si="7"/>
        <v>0</v>
      </c>
      <c r="O19" s="128">
        <f t="shared" si="7"/>
        <v>0</v>
      </c>
      <c r="P19" s="239">
        <f t="shared" si="7"/>
        <v>0.41666666666666669</v>
      </c>
      <c r="Q19" s="239">
        <f t="shared" si="7"/>
        <v>0</v>
      </c>
      <c r="R19" s="129">
        <f t="shared" si="7"/>
        <v>0.41666666666666669</v>
      </c>
    </row>
    <row r="20" spans="2:18" ht="15.75" thickTop="1" x14ac:dyDescent="0.25">
      <c r="B20" s="212">
        <v>2018</v>
      </c>
      <c r="C20" s="124" t="s">
        <v>133</v>
      </c>
      <c r="D20" s="117">
        <f>SUMIF('2018'!K25:K28,10,'2018'!H25:H28)</f>
        <v>0</v>
      </c>
      <c r="E20" s="118">
        <f>SUMIF('2018'!H25:H28,10,'2018'!F25:F28)</f>
        <v>0</v>
      </c>
      <c r="F20" s="121">
        <f t="shared" ref="F20:F31" si="8">SUM(D20:E20)</f>
        <v>0</v>
      </c>
      <c r="G20" s="117">
        <f>SUMIF('2018'!N25:N28,22,'2018'!K25:K28)</f>
        <v>0</v>
      </c>
      <c r="H20" s="118">
        <f>SUMIF('2018'!K25:K28,22,'2018'!I25:I28)</f>
        <v>0</v>
      </c>
      <c r="I20" s="121">
        <f t="shared" ref="I20:I31" si="9">SUM(G20:H20)</f>
        <v>0</v>
      </c>
      <c r="J20" s="117">
        <f>SUMIF('2018'!Q25:Q28,35,'2018'!N25:N28)</f>
        <v>0</v>
      </c>
      <c r="K20" s="118">
        <f>SUMIF('2018'!N25:N28,35,'2018'!L25:L28)</f>
        <v>0</v>
      </c>
      <c r="L20" s="121">
        <f t="shared" ref="L20:L31" si="10">SUM(J20:K20)</f>
        <v>0</v>
      </c>
      <c r="M20" s="117">
        <f>SUMIF('2018'!T25:T28,62,'2018'!Q25:Q28)</f>
        <v>0</v>
      </c>
      <c r="N20" s="118">
        <f>SUMIF('2018'!Q25:Q28,62,'2018'!O25:O28)</f>
        <v>0</v>
      </c>
      <c r="O20" s="233">
        <f t="shared" ref="O20:O31" si="11">SUM(M20:N20)</f>
        <v>0</v>
      </c>
      <c r="P20" s="117">
        <f>D20+G20+J20+M20</f>
        <v>0</v>
      </c>
      <c r="Q20" s="118">
        <f>E20+H20+K20+N20</f>
        <v>0</v>
      </c>
      <c r="R20" s="236">
        <f>P20+Q20</f>
        <v>0</v>
      </c>
    </row>
    <row r="21" spans="2:18" x14ac:dyDescent="0.25">
      <c r="B21" s="213"/>
      <c r="C21" s="125" t="s">
        <v>142</v>
      </c>
      <c r="D21" s="119">
        <f>SUMIF('2018'!K33:K36,10,'2018'!H33:H36)</f>
        <v>0</v>
      </c>
      <c r="E21" s="120">
        <f>SUMIF('2018'!K33:K36,10,'2018'!I33:I36)</f>
        <v>0</v>
      </c>
      <c r="F21" s="122">
        <f t="shared" si="8"/>
        <v>0</v>
      </c>
      <c r="G21" s="119">
        <f>SUMIF('2018'!N33:N36,22,'2018'!K33:K36)</f>
        <v>0</v>
      </c>
      <c r="H21" s="120">
        <f>SUMIF('2018'!N33:N36,22,'2018'!L33:L36)</f>
        <v>0</v>
      </c>
      <c r="I21" s="122">
        <f t="shared" si="9"/>
        <v>0</v>
      </c>
      <c r="J21" s="119">
        <f>SUMIF('2018'!Q33:Q36,35,'2018'!N33:N36)</f>
        <v>0</v>
      </c>
      <c r="K21" s="120">
        <f>SUMIF('2018'!Q33:Q36,35,'2018'!O33:O36)</f>
        <v>0</v>
      </c>
      <c r="L21" s="122">
        <f t="shared" si="10"/>
        <v>0</v>
      </c>
      <c r="M21" s="119">
        <f>SUMIF('2018'!T33:T36,62,'2018'!Q33:Q36)</f>
        <v>0</v>
      </c>
      <c r="N21" s="120">
        <f>SUMIF('2018'!T33:T36,62,'2018'!R33:R36)</f>
        <v>0</v>
      </c>
      <c r="O21" s="234">
        <f t="shared" si="11"/>
        <v>0</v>
      </c>
      <c r="P21" s="119">
        <f t="shared" ref="P21:P31" si="12">D21+G21+J21+M21</f>
        <v>0</v>
      </c>
      <c r="Q21" s="120">
        <f t="shared" ref="Q21:Q31" si="13">E21+H21+K21+N21</f>
        <v>0</v>
      </c>
      <c r="R21" s="237">
        <f t="shared" ref="R21:R31" si="14">P21+Q21</f>
        <v>0</v>
      </c>
    </row>
    <row r="22" spans="2:18" x14ac:dyDescent="0.25">
      <c r="B22" s="213"/>
      <c r="C22" s="125" t="s">
        <v>134</v>
      </c>
      <c r="D22" s="119">
        <f>SUMIF('2018'!K41:K43,10,'2018'!H41:H43)</f>
        <v>0</v>
      </c>
      <c r="E22" s="120">
        <f>SUMIF('2018'!K41:K43,10,'2018'!I41:I43)</f>
        <v>0</v>
      </c>
      <c r="F22" s="122">
        <f t="shared" si="8"/>
        <v>0</v>
      </c>
      <c r="G22" s="119">
        <f>SUMIF('2018'!N41:N43,22,'2018'!K41:K43)</f>
        <v>0</v>
      </c>
      <c r="H22" s="120">
        <f>SUMIF('2018'!N41:N43,22,'2018'!L41:L43)</f>
        <v>0</v>
      </c>
      <c r="I22" s="122">
        <f t="shared" si="9"/>
        <v>0</v>
      </c>
      <c r="J22" s="119">
        <f>SUMIF('2018'!Q41:Q43,35,'2018'!N41:N43)</f>
        <v>0</v>
      </c>
      <c r="K22" s="120">
        <f>SUMIF('2018'!Q41:Q43,35,'2018'!O41:O43)</f>
        <v>0</v>
      </c>
      <c r="L22" s="122">
        <f t="shared" si="10"/>
        <v>0</v>
      </c>
      <c r="M22" s="119">
        <f>SUMIF('2018'!T41:T43,62,'2018'!Q41:Q43)</f>
        <v>0</v>
      </c>
      <c r="N22" s="120">
        <f>SUMIF('2018'!T41:T43,62,'2018'!R41:R43)</f>
        <v>0</v>
      </c>
      <c r="O22" s="234">
        <f t="shared" si="11"/>
        <v>0</v>
      </c>
      <c r="P22" s="119">
        <f t="shared" si="12"/>
        <v>0</v>
      </c>
      <c r="Q22" s="120">
        <f t="shared" si="13"/>
        <v>0</v>
      </c>
      <c r="R22" s="237">
        <f t="shared" si="14"/>
        <v>0</v>
      </c>
    </row>
    <row r="23" spans="2:18" x14ac:dyDescent="0.25">
      <c r="B23" s="213"/>
      <c r="C23" s="125" t="s">
        <v>135</v>
      </c>
      <c r="D23" s="119">
        <f>SUMIF('2018'!K49:K51,10,'2018'!H49:H51)</f>
        <v>0</v>
      </c>
      <c r="E23" s="120">
        <f>SUMIF('2018'!K49:K51,10,'2018'!I49:I51)</f>
        <v>0</v>
      </c>
      <c r="F23" s="122">
        <f t="shared" si="8"/>
        <v>0</v>
      </c>
      <c r="G23" s="119">
        <f>SUMIF('2018'!N49:N51,22,'2018'!K49:K51)</f>
        <v>0</v>
      </c>
      <c r="H23" s="120">
        <f>SUMIF('2018'!N49:N51,22,'2018'!L49:L51)</f>
        <v>0</v>
      </c>
      <c r="I23" s="122">
        <f t="shared" si="9"/>
        <v>0</v>
      </c>
      <c r="J23" s="119">
        <f>SUMIF('2018'!Q49:Q51,35,'2018'!N49:N51)</f>
        <v>0</v>
      </c>
      <c r="K23" s="120">
        <f>SUMIF('2018'!Q49:Q51,35,'2018'!O49:O51)</f>
        <v>0</v>
      </c>
      <c r="L23" s="122">
        <f t="shared" si="10"/>
        <v>0</v>
      </c>
      <c r="M23" s="119">
        <f>SUMIF('2018'!T49:T51,62,'2018'!Q49:Q51)</f>
        <v>0</v>
      </c>
      <c r="N23" s="120">
        <f>SUMIF('2018'!T49:T51,62,'2018'!R49:R51)</f>
        <v>0</v>
      </c>
      <c r="O23" s="234">
        <f t="shared" si="11"/>
        <v>0</v>
      </c>
      <c r="P23" s="119">
        <f t="shared" si="12"/>
        <v>0</v>
      </c>
      <c r="Q23" s="120">
        <f t="shared" si="13"/>
        <v>0</v>
      </c>
      <c r="R23" s="237">
        <f t="shared" si="14"/>
        <v>0</v>
      </c>
    </row>
    <row r="24" spans="2:18" x14ac:dyDescent="0.25">
      <c r="B24" s="213"/>
      <c r="C24" s="125" t="s">
        <v>136</v>
      </c>
      <c r="D24" s="119">
        <f>SUMIF('2018'!K57:K60,10,'2018'!H57:H60)</f>
        <v>0</v>
      </c>
      <c r="E24" s="120">
        <f>SUMIF('2018'!K57:K60,10,'2018'!I57:I60)</f>
        <v>0</v>
      </c>
      <c r="F24" s="122">
        <f t="shared" si="8"/>
        <v>0</v>
      </c>
      <c r="G24" s="119">
        <f>SUMIF('2018'!N57:N60,22,'2018'!K57:K60)</f>
        <v>0</v>
      </c>
      <c r="H24" s="120">
        <f>SUMIF('2018'!N57:N60,22,'2018'!L57:L60)</f>
        <v>0</v>
      </c>
      <c r="I24" s="122">
        <f t="shared" si="9"/>
        <v>0</v>
      </c>
      <c r="J24" s="119">
        <f>SUMIF('2018'!Q57:Q60,35,'2018'!N57:N60)</f>
        <v>0</v>
      </c>
      <c r="K24" s="120">
        <f>SUMIF('2018'!Q57:Q60,35,'2018'!O57:O60)</f>
        <v>0</v>
      </c>
      <c r="L24" s="122">
        <f t="shared" si="10"/>
        <v>0</v>
      </c>
      <c r="M24" s="119">
        <f>SUMIF('2018'!T57:T60,62,'2018'!Q57:Q60)</f>
        <v>0</v>
      </c>
      <c r="N24" s="120">
        <f>SUMIF('2018'!T57:T60,62,'2018'!R57:R60)</f>
        <v>0</v>
      </c>
      <c r="O24" s="234">
        <f t="shared" si="11"/>
        <v>0</v>
      </c>
      <c r="P24" s="119">
        <f t="shared" si="12"/>
        <v>0</v>
      </c>
      <c r="Q24" s="120">
        <f t="shared" si="13"/>
        <v>0</v>
      </c>
      <c r="R24" s="237">
        <f t="shared" si="14"/>
        <v>0</v>
      </c>
    </row>
    <row r="25" spans="2:18" x14ac:dyDescent="0.25">
      <c r="B25" s="213"/>
      <c r="C25" s="125" t="s">
        <v>137</v>
      </c>
      <c r="D25" s="119">
        <f>SUMIF('2018'!K65:K67,10,'2018'!H65:H67)</f>
        <v>0</v>
      </c>
      <c r="E25" s="120">
        <f>SUMIF('2018'!K65:K67,10,'2018'!I65:I67)</f>
        <v>0</v>
      </c>
      <c r="F25" s="122">
        <f t="shared" si="8"/>
        <v>0</v>
      </c>
      <c r="G25" s="119">
        <f>SUMIF('2018'!N65:N67,22,'2018'!K65:K67)</f>
        <v>0</v>
      </c>
      <c r="H25" s="120">
        <f>SUMIF('2018'!N65:N67,22,'2018'!L65:L67)</f>
        <v>0</v>
      </c>
      <c r="I25" s="122">
        <f t="shared" si="9"/>
        <v>0</v>
      </c>
      <c r="J25" s="119">
        <f>SUMIF('2018'!Q65:Q67,35,'2018'!N65:N67)</f>
        <v>0</v>
      </c>
      <c r="K25" s="120">
        <f>SUMIF('2018'!Q65:Q67,35,'2018'!O65:O67)</f>
        <v>0</v>
      </c>
      <c r="L25" s="122">
        <f t="shared" si="10"/>
        <v>0</v>
      </c>
      <c r="M25" s="119">
        <f>SUMIF('2018'!T65:T67,62,'2018'!Q65:Q67)</f>
        <v>0</v>
      </c>
      <c r="N25" s="120">
        <f>SUMIF('2018'!T65:T67,62,'2018'!R65:R67)</f>
        <v>0</v>
      </c>
      <c r="O25" s="234">
        <f t="shared" si="11"/>
        <v>0</v>
      </c>
      <c r="P25" s="119">
        <f t="shared" si="12"/>
        <v>0</v>
      </c>
      <c r="Q25" s="120">
        <f t="shared" si="13"/>
        <v>0</v>
      </c>
      <c r="R25" s="237">
        <f t="shared" si="14"/>
        <v>0</v>
      </c>
    </row>
    <row r="26" spans="2:18" x14ac:dyDescent="0.25">
      <c r="B26" s="213"/>
      <c r="C26" s="125" t="s">
        <v>138</v>
      </c>
      <c r="D26" s="119">
        <f>SUMIF('2018'!K73:K75,10,'2018'!H73:H75)</f>
        <v>0</v>
      </c>
      <c r="E26" s="120">
        <f>SUMIF('2018'!K73:K75,10,'2018'!I73:I75)</f>
        <v>0</v>
      </c>
      <c r="F26" s="122">
        <f t="shared" si="8"/>
        <v>0</v>
      </c>
      <c r="G26" s="119">
        <f>SUMIF('2018'!N73:N75,22,'2018'!K73:K75)</f>
        <v>0</v>
      </c>
      <c r="H26" s="120">
        <f>SUMIF('2018'!N73:N75,22,'2018'!L73:L75)</f>
        <v>0</v>
      </c>
      <c r="I26" s="122">
        <f t="shared" si="9"/>
        <v>0</v>
      </c>
      <c r="J26" s="119">
        <f>SUMIF('2018'!Q73:Q75,35,'2018'!N73:N75)</f>
        <v>0</v>
      </c>
      <c r="K26" s="120">
        <f>SUMIF('2018'!Q73:Q75,35,'2018'!O73:O75)</f>
        <v>0</v>
      </c>
      <c r="L26" s="122">
        <f t="shared" si="10"/>
        <v>0</v>
      </c>
      <c r="M26" s="119">
        <f>SUMIF('2018'!T73:T75,62,'2018'!Q73:Q75)</f>
        <v>0</v>
      </c>
      <c r="N26" s="120">
        <f>SUMIF('2018'!T73:T75,62,'2018'!R73:R75)</f>
        <v>0</v>
      </c>
      <c r="O26" s="234">
        <f t="shared" si="11"/>
        <v>0</v>
      </c>
      <c r="P26" s="119">
        <f t="shared" si="12"/>
        <v>0</v>
      </c>
      <c r="Q26" s="120">
        <f t="shared" si="13"/>
        <v>0</v>
      </c>
      <c r="R26" s="237">
        <f t="shared" si="14"/>
        <v>0</v>
      </c>
    </row>
    <row r="27" spans="2:18" x14ac:dyDescent="0.25">
      <c r="B27" s="213"/>
      <c r="C27" s="125" t="s">
        <v>143</v>
      </c>
      <c r="D27" s="119">
        <f>SUMIF('2018'!K81:K83,10,'2018'!H81:H83)</f>
        <v>0</v>
      </c>
      <c r="E27" s="120">
        <f>SUMIF('2018'!K81:K83,10,'2018'!I81:I83)</f>
        <v>0</v>
      </c>
      <c r="F27" s="122">
        <f t="shared" si="8"/>
        <v>0</v>
      </c>
      <c r="G27" s="119">
        <f>SUMIF('2018'!N81:N83,22,'2018'!K81:K83)</f>
        <v>0</v>
      </c>
      <c r="H27" s="120">
        <f>SUMIF('2018'!N81:N83,22,'2018'!L81:L83)</f>
        <v>0</v>
      </c>
      <c r="I27" s="122">
        <f t="shared" si="9"/>
        <v>0</v>
      </c>
      <c r="J27" s="119">
        <f>SUMIF('2018'!Q81:Q83,35,'2018'!N81:N83)</f>
        <v>0</v>
      </c>
      <c r="K27" s="120">
        <f>SUMIF('2018'!Q81:Q83,35,'2018'!O81:O83)</f>
        <v>0</v>
      </c>
      <c r="L27" s="122">
        <f t="shared" si="10"/>
        <v>0</v>
      </c>
      <c r="M27" s="119">
        <f>SUMIF('2018'!T81:T83,62,'2018'!Q81:Q83)</f>
        <v>0</v>
      </c>
      <c r="N27" s="120">
        <f>SUMIF('2018'!T81:T83,62,'2018'!R81:R83)</f>
        <v>0</v>
      </c>
      <c r="O27" s="234">
        <f t="shared" si="11"/>
        <v>0</v>
      </c>
      <c r="P27" s="119">
        <f t="shared" si="12"/>
        <v>0</v>
      </c>
      <c r="Q27" s="120">
        <f t="shared" si="13"/>
        <v>0</v>
      </c>
      <c r="R27" s="237">
        <f t="shared" si="14"/>
        <v>0</v>
      </c>
    </row>
    <row r="28" spans="2:18" x14ac:dyDescent="0.25">
      <c r="B28" s="213"/>
      <c r="C28" s="125" t="s">
        <v>139</v>
      </c>
      <c r="D28" s="119">
        <f>SUMIF('2018'!K88:K90,10,'2018'!H88:H90)</f>
        <v>0</v>
      </c>
      <c r="E28" s="120">
        <f>SUMIF('2018'!K88:K90,10,'2018'!I88:I90)</f>
        <v>0</v>
      </c>
      <c r="F28" s="122">
        <f t="shared" si="8"/>
        <v>0</v>
      </c>
      <c r="G28" s="119">
        <f>SUMIF('2018'!N88:N90,22,'2018'!K88:K90)</f>
        <v>0</v>
      </c>
      <c r="H28" s="120">
        <f>SUMIF('2018'!N88:N90,22,'2018'!L88:L90)</f>
        <v>0</v>
      </c>
      <c r="I28" s="122">
        <f t="shared" si="9"/>
        <v>0</v>
      </c>
      <c r="J28" s="119">
        <f>SUMIF('2018'!Q88:Q90,35,'2018'!N88:N90)</f>
        <v>0</v>
      </c>
      <c r="K28" s="120">
        <f>SUMIF('2018'!Q88:Q90,35,'2018'!O88:O90)</f>
        <v>0</v>
      </c>
      <c r="L28" s="122">
        <f t="shared" si="10"/>
        <v>0</v>
      </c>
      <c r="M28" s="119">
        <f>SUMIF('2018'!T88:T90,62,'2018'!Q88:Q90)</f>
        <v>0</v>
      </c>
      <c r="N28" s="120">
        <f>SUMIF('2018'!T88:T90,62,'2018'!R88:R90)</f>
        <v>0</v>
      </c>
      <c r="O28" s="234">
        <f t="shared" si="11"/>
        <v>0</v>
      </c>
      <c r="P28" s="119">
        <f t="shared" si="12"/>
        <v>0</v>
      </c>
      <c r="Q28" s="120">
        <f t="shared" si="13"/>
        <v>0</v>
      </c>
      <c r="R28" s="237">
        <f t="shared" si="14"/>
        <v>0</v>
      </c>
    </row>
    <row r="29" spans="2:18" x14ac:dyDescent="0.25">
      <c r="B29" s="213"/>
      <c r="C29" s="125" t="s">
        <v>140</v>
      </c>
      <c r="D29" s="119">
        <f>SUMIF('2018'!K95:K97,10,'2018'!H95:H97)</f>
        <v>0</v>
      </c>
      <c r="E29" s="120">
        <f>SUMIF('2018'!K95:K97,10,'2018'!I95:I97)</f>
        <v>0</v>
      </c>
      <c r="F29" s="122">
        <f t="shared" si="8"/>
        <v>0</v>
      </c>
      <c r="G29" s="119">
        <f>SUMIF('2018'!N95:N97,22,'2018'!K95:K97)</f>
        <v>0</v>
      </c>
      <c r="H29" s="120">
        <f>SUMIF('2018'!N95:N97,22,'2018'!L95:L97)</f>
        <v>0</v>
      </c>
      <c r="I29" s="122">
        <f t="shared" si="9"/>
        <v>0</v>
      </c>
      <c r="J29" s="119">
        <f>SUMIF('2018'!Q95:Q97,35,'2018'!N95:N97)</f>
        <v>0</v>
      </c>
      <c r="K29" s="120">
        <f>SUMIF('2018'!Q95:Q97,35,'2018'!O95:O97)</f>
        <v>0</v>
      </c>
      <c r="L29" s="122">
        <f t="shared" si="10"/>
        <v>0</v>
      </c>
      <c r="M29" s="119">
        <f>SUMIF('2018'!T95:T97,62,'2018'!Q95:Q97)</f>
        <v>0</v>
      </c>
      <c r="N29" s="120">
        <f>SUMIF('2018'!T95:T97,62,'2018'!R95:R97)</f>
        <v>0</v>
      </c>
      <c r="O29" s="234">
        <f t="shared" si="11"/>
        <v>0</v>
      </c>
      <c r="P29" s="119">
        <f t="shared" si="12"/>
        <v>0</v>
      </c>
      <c r="Q29" s="120">
        <f t="shared" si="13"/>
        <v>0</v>
      </c>
      <c r="R29" s="237">
        <f t="shared" si="14"/>
        <v>0</v>
      </c>
    </row>
    <row r="30" spans="2:18" x14ac:dyDescent="0.25">
      <c r="B30" s="213"/>
      <c r="C30" s="125" t="s">
        <v>141</v>
      </c>
      <c r="D30" s="119">
        <f>SUMIF('2018'!K102:K104,10,'2018'!H102:H104)</f>
        <v>0</v>
      </c>
      <c r="E30" s="120">
        <f>SUMIF('2018'!K102:K104,10,'2018'!I102:I104)</f>
        <v>0</v>
      </c>
      <c r="F30" s="122">
        <f t="shared" si="8"/>
        <v>0</v>
      </c>
      <c r="G30" s="119">
        <f>SUMIF('2018'!N102:N104,22,'2018'!K102:K104)</f>
        <v>0</v>
      </c>
      <c r="H30" s="120">
        <f>SUMIF('2018'!N102:N104,22,'2018'!L102:L104)</f>
        <v>0</v>
      </c>
      <c r="I30" s="122">
        <f t="shared" si="9"/>
        <v>0</v>
      </c>
      <c r="J30" s="119">
        <f>SUMIF('2018'!Q102:Q104,35,'2018'!N102:N104)</f>
        <v>0</v>
      </c>
      <c r="K30" s="120">
        <f>SUMIF('2018'!Q102:Q104,35,'2018'!O102:O104)</f>
        <v>0</v>
      </c>
      <c r="L30" s="122">
        <f t="shared" si="10"/>
        <v>0</v>
      </c>
      <c r="M30" s="119">
        <f>SUMIF('2018'!T102:T104,62,'2018'!Q102:Q104)</f>
        <v>0</v>
      </c>
      <c r="N30" s="120">
        <f>SUMIF('2018'!T102:T104,62,'2018'!R102:R104)</f>
        <v>0</v>
      </c>
      <c r="O30" s="234">
        <f t="shared" si="11"/>
        <v>0</v>
      </c>
      <c r="P30" s="119">
        <f t="shared" si="12"/>
        <v>0</v>
      </c>
      <c r="Q30" s="120">
        <f t="shared" si="13"/>
        <v>0</v>
      </c>
      <c r="R30" s="237">
        <f t="shared" si="14"/>
        <v>0</v>
      </c>
    </row>
    <row r="31" spans="2:18" ht="15.75" thickBot="1" x14ac:dyDescent="0.3">
      <c r="B31" s="214"/>
      <c r="C31" s="126" t="s">
        <v>144</v>
      </c>
      <c r="D31" s="134">
        <f>SUMIF('2018'!K109:K111,10,'2018'!H109:H111)</f>
        <v>0</v>
      </c>
      <c r="E31" s="135">
        <f>SUMIF('2018'!K109:K111,10,'2018'!I109:I111)</f>
        <v>0</v>
      </c>
      <c r="F31" s="136">
        <f t="shared" si="8"/>
        <v>0</v>
      </c>
      <c r="G31" s="134">
        <f>SUMIF('2018'!N109:N111,22,'2018'!K109:K111)</f>
        <v>0</v>
      </c>
      <c r="H31" s="135">
        <f>SUMIF('2018'!N109:N111,22,'2018'!L109:L111)</f>
        <v>0</v>
      </c>
      <c r="I31" s="136">
        <f t="shared" si="9"/>
        <v>0</v>
      </c>
      <c r="J31" s="134">
        <f>SUMIF('2018'!Q109:Q111,35,'2018'!N109:N111)</f>
        <v>0</v>
      </c>
      <c r="K31" s="135">
        <f>SUMIF('2018'!Q109:Q111,35,'2018'!O109:O111)</f>
        <v>0</v>
      </c>
      <c r="L31" s="136">
        <f t="shared" si="10"/>
        <v>0</v>
      </c>
      <c r="M31" s="134">
        <f>SUMIF('2018'!T109:T111,62,'2018'!Q109:Q111)</f>
        <v>0</v>
      </c>
      <c r="N31" s="135">
        <f>SUMIF('2018'!T109:T111,62,'2018'!R109:R111)</f>
        <v>0</v>
      </c>
      <c r="O31" s="235">
        <f t="shared" si="11"/>
        <v>0</v>
      </c>
      <c r="P31" s="241">
        <f t="shared" si="12"/>
        <v>0</v>
      </c>
      <c r="Q31" s="242">
        <f t="shared" si="13"/>
        <v>0</v>
      </c>
      <c r="R31" s="238">
        <f t="shared" si="14"/>
        <v>0</v>
      </c>
    </row>
    <row r="32" spans="2:18" ht="17.25" thickTop="1" thickBot="1" x14ac:dyDescent="0.3">
      <c r="B32" s="209" t="s">
        <v>154</v>
      </c>
      <c r="C32" s="210"/>
      <c r="D32" s="44">
        <f>SUM(D20:D31)</f>
        <v>0</v>
      </c>
      <c r="E32" s="44">
        <f t="shared" ref="E32" si="15">SUM(E20:E31)</f>
        <v>0</v>
      </c>
      <c r="F32" s="128">
        <f t="shared" ref="F32" si="16">SUM(F20:F31)</f>
        <v>0</v>
      </c>
      <c r="G32" s="44">
        <f t="shared" ref="G32" si="17">SUM(G20:G31)</f>
        <v>0</v>
      </c>
      <c r="H32" s="44">
        <f t="shared" ref="H32" si="18">SUM(H20:H31)</f>
        <v>0</v>
      </c>
      <c r="I32" s="128">
        <f t="shared" ref="I32" si="19">SUM(I20:I31)</f>
        <v>0</v>
      </c>
      <c r="J32" s="44">
        <f t="shared" ref="J32" si="20">SUM(J20:J31)</f>
        <v>0</v>
      </c>
      <c r="K32" s="44">
        <f t="shared" ref="K32" si="21">SUM(K20:K31)</f>
        <v>0</v>
      </c>
      <c r="L32" s="128">
        <f t="shared" ref="L32" si="22">SUM(L20:L31)</f>
        <v>0</v>
      </c>
      <c r="M32" s="44">
        <f t="shared" ref="M32" si="23">SUM(M20:M31)</f>
        <v>0</v>
      </c>
      <c r="N32" s="44">
        <f t="shared" ref="N32" si="24">SUM(N20:N31)</f>
        <v>0</v>
      </c>
      <c r="O32" s="128">
        <f t="shared" ref="O32" si="25">SUM(O20:O31)</f>
        <v>0</v>
      </c>
      <c r="P32" s="239">
        <f t="shared" ref="P32" si="26">SUM(P20:P31)</f>
        <v>0</v>
      </c>
      <c r="Q32" s="239">
        <f t="shared" ref="Q32" si="27">SUM(Q20:Q31)</f>
        <v>0</v>
      </c>
      <c r="R32" s="129">
        <f t="shared" ref="R32" si="28">SUM(R20:R31)</f>
        <v>0</v>
      </c>
    </row>
    <row r="33" spans="2:18" x14ac:dyDescent="0.25">
      <c r="B33" s="213">
        <v>2019</v>
      </c>
      <c r="C33" s="132" t="s">
        <v>133</v>
      </c>
      <c r="D33" s="117">
        <f>SUMIF('2019'!K38:K41,10,'2019'!H38:H41)</f>
        <v>0</v>
      </c>
      <c r="E33" s="118">
        <f>SUMIF('2019'!H38:H41,10,'2019'!F38:F41)</f>
        <v>0</v>
      </c>
      <c r="F33" s="121">
        <f t="shared" ref="F33:F44" si="29">SUM(D33:E33)</f>
        <v>0</v>
      </c>
      <c r="G33" s="117">
        <f>SUMIF('2019'!N38:N41,22,'2019'!K38:K41)</f>
        <v>0</v>
      </c>
      <c r="H33" s="118">
        <f>SUMIF('2019'!K38:K41,22,'2019'!I38:I41)</f>
        <v>0</v>
      </c>
      <c r="I33" s="121">
        <f t="shared" ref="I33:I44" si="30">SUM(G33:H33)</f>
        <v>0</v>
      </c>
      <c r="J33" s="117">
        <f>SUMIF('2019'!Q38:Q41,35,'2019'!N38:N41)</f>
        <v>0</v>
      </c>
      <c r="K33" s="118">
        <f>SUMIF('2019'!N38:N41,35,'2019'!L38:L41)</f>
        <v>0</v>
      </c>
      <c r="L33" s="121">
        <f t="shared" ref="L33:L44" si="31">SUM(J33:K33)</f>
        <v>0</v>
      </c>
      <c r="M33" s="117">
        <f>SUMIF('2019'!T38:T41,62,'2019'!Q38:Q41)</f>
        <v>0</v>
      </c>
      <c r="N33" s="118">
        <f>SUMIF('2019'!Q38:Q41,62,'2019'!O38:O41)</f>
        <v>0</v>
      </c>
      <c r="O33" s="233">
        <f t="shared" ref="O33:O44" si="32">SUM(M33:N33)</f>
        <v>0</v>
      </c>
      <c r="P33" s="117">
        <f>D33+G33+J33+M33</f>
        <v>0</v>
      </c>
      <c r="Q33" s="118">
        <f>E33+H33+K33+N33</f>
        <v>0</v>
      </c>
      <c r="R33" s="236">
        <f>P33+Q33</f>
        <v>0</v>
      </c>
    </row>
    <row r="34" spans="2:18" x14ac:dyDescent="0.25">
      <c r="B34" s="213"/>
      <c r="C34" s="125" t="s">
        <v>142</v>
      </c>
      <c r="D34" s="119">
        <f>SUMIF('2019'!K46:K49,10,'2019'!H46:H49)</f>
        <v>0</v>
      </c>
      <c r="E34" s="120">
        <f>SUMIF('2019'!K46:K49,10,'2019'!I46:I49)</f>
        <v>0</v>
      </c>
      <c r="F34" s="122">
        <f t="shared" si="29"/>
        <v>0</v>
      </c>
      <c r="G34" s="119">
        <f>SUMIF('2019'!N46:N49,22,'2019'!K46:K49)</f>
        <v>0</v>
      </c>
      <c r="H34" s="120">
        <f>SUMIF('2019'!N46:N49,22,'2019'!L46:L49)</f>
        <v>0</v>
      </c>
      <c r="I34" s="122">
        <f t="shared" si="30"/>
        <v>0</v>
      </c>
      <c r="J34" s="119">
        <f>SUMIF('2019'!Q46:Q49,35,'2019'!N46:N49)</f>
        <v>0</v>
      </c>
      <c r="K34" s="120">
        <f>SUMIF('2019'!Q46:Q49,35,'2019'!O46:O49)</f>
        <v>0</v>
      </c>
      <c r="L34" s="122">
        <f t="shared" si="31"/>
        <v>0</v>
      </c>
      <c r="M34" s="119">
        <f>SUMIF('2019'!T46:T49,62,'2019'!Q46:Q49)</f>
        <v>0</v>
      </c>
      <c r="N34" s="120">
        <f>SUMIF('2019'!T46:T49,62,'2019'!R46:R49)</f>
        <v>0</v>
      </c>
      <c r="O34" s="234">
        <f t="shared" si="32"/>
        <v>0</v>
      </c>
      <c r="P34" s="119">
        <f t="shared" ref="P34:P44" si="33">D34+G34+J34+M34</f>
        <v>0</v>
      </c>
      <c r="Q34" s="120">
        <f t="shared" ref="Q34:Q44" si="34">E34+H34+K34+N34</f>
        <v>0</v>
      </c>
      <c r="R34" s="237">
        <f t="shared" ref="R34:R44" si="35">P34+Q34</f>
        <v>0</v>
      </c>
    </row>
    <row r="35" spans="2:18" x14ac:dyDescent="0.25">
      <c r="B35" s="213"/>
      <c r="C35" s="125" t="s">
        <v>134</v>
      </c>
      <c r="D35" s="119">
        <f>SUMIF('2019'!K54:K56,10,'2019'!H54:H56)</f>
        <v>0</v>
      </c>
      <c r="E35" s="120">
        <f>SUMIF('2019'!K54:K56,10,'2019'!I54:I56)</f>
        <v>0</v>
      </c>
      <c r="F35" s="122">
        <f t="shared" si="29"/>
        <v>0</v>
      </c>
      <c r="G35" s="119">
        <f>SUMIF('2019'!N54:N56,22,'2019'!K54:K56)</f>
        <v>0</v>
      </c>
      <c r="H35" s="120">
        <f>SUMIF('2019'!N54:N56,22,'2019'!L54:L56)</f>
        <v>0</v>
      </c>
      <c r="I35" s="122">
        <f t="shared" si="30"/>
        <v>0</v>
      </c>
      <c r="J35" s="119">
        <f>SUMIF('2019'!Q54:Q56,35,'2019'!N54:N56)</f>
        <v>0</v>
      </c>
      <c r="K35" s="120">
        <f>SUMIF('2019'!Q54:Q56,35,'2019'!O54:O56)</f>
        <v>0</v>
      </c>
      <c r="L35" s="122">
        <f t="shared" si="31"/>
        <v>0</v>
      </c>
      <c r="M35" s="119">
        <f>SUMIF('2019'!T54:T56,62,'2019'!Q54:Q56)</f>
        <v>0</v>
      </c>
      <c r="N35" s="120">
        <f>SUMIF('2019'!T54:T56,62,'2019'!R54:R56)</f>
        <v>0</v>
      </c>
      <c r="O35" s="234">
        <f t="shared" si="32"/>
        <v>0</v>
      </c>
      <c r="P35" s="119">
        <f t="shared" si="33"/>
        <v>0</v>
      </c>
      <c r="Q35" s="120">
        <f t="shared" si="34"/>
        <v>0</v>
      </c>
      <c r="R35" s="237">
        <f t="shared" si="35"/>
        <v>0</v>
      </c>
    </row>
    <row r="36" spans="2:18" x14ac:dyDescent="0.25">
      <c r="B36" s="213"/>
      <c r="C36" s="125" t="s">
        <v>135</v>
      </c>
      <c r="D36" s="119">
        <f>SUMIF('2019'!K62:K64,10,'2019'!H62:H64)</f>
        <v>0</v>
      </c>
      <c r="E36" s="120">
        <f>SUMIF('2019'!K62:K64,10,'2019'!I62:I64)</f>
        <v>0</v>
      </c>
      <c r="F36" s="122">
        <f t="shared" si="29"/>
        <v>0</v>
      </c>
      <c r="G36" s="119">
        <f>SUMIF('2019'!N62:N64,22,'2019'!K62:K64)</f>
        <v>0</v>
      </c>
      <c r="H36" s="120">
        <f>SUMIF('2019'!N62:N64,22,'2019'!L62:L64)</f>
        <v>0</v>
      </c>
      <c r="I36" s="122">
        <f t="shared" si="30"/>
        <v>0</v>
      </c>
      <c r="J36" s="119">
        <f>SUMIF('2019'!Q62:Q64,35,'2019'!N62:N64)</f>
        <v>0</v>
      </c>
      <c r="K36" s="120">
        <f>SUMIF('2019'!Q62:Q64,35,'2019'!O62:O64)</f>
        <v>0</v>
      </c>
      <c r="L36" s="122">
        <f t="shared" si="31"/>
        <v>0</v>
      </c>
      <c r="M36" s="119">
        <f>SUMIF('2019'!T62:T64,62,'2019'!Q62:Q64)</f>
        <v>0</v>
      </c>
      <c r="N36" s="120">
        <f>SUMIF('2019'!T62:T64,62,'2019'!R62:R64)</f>
        <v>0</v>
      </c>
      <c r="O36" s="234">
        <f t="shared" si="32"/>
        <v>0</v>
      </c>
      <c r="P36" s="119">
        <f t="shared" si="33"/>
        <v>0</v>
      </c>
      <c r="Q36" s="120">
        <f t="shared" si="34"/>
        <v>0</v>
      </c>
      <c r="R36" s="237">
        <f t="shared" si="35"/>
        <v>0</v>
      </c>
    </row>
    <row r="37" spans="2:18" x14ac:dyDescent="0.25">
      <c r="B37" s="213"/>
      <c r="C37" s="125" t="s">
        <v>136</v>
      </c>
      <c r="D37" s="119">
        <f>SUMIF('2019'!K70:K73,10,'2019'!H70:H73)</f>
        <v>0</v>
      </c>
      <c r="E37" s="120">
        <f>SUMIF('2019'!K70:K73,10,'2019'!I70:I73)</f>
        <v>0</v>
      </c>
      <c r="F37" s="122">
        <f t="shared" si="29"/>
        <v>0</v>
      </c>
      <c r="G37" s="119">
        <f>SUMIF('2019'!N70:N73,22,'2019'!K70:K73)</f>
        <v>0</v>
      </c>
      <c r="H37" s="120">
        <f>SUMIF('2019'!N70:N73,22,'2019'!L70:L73)</f>
        <v>0</v>
      </c>
      <c r="I37" s="122">
        <f t="shared" si="30"/>
        <v>0</v>
      </c>
      <c r="J37" s="119">
        <f>SUMIF('2019'!Q70:Q73,35,'2019'!N70:N73)</f>
        <v>0</v>
      </c>
      <c r="K37" s="120">
        <f>SUMIF('2019'!Q70:Q73,35,'2019'!O70:O73)</f>
        <v>0</v>
      </c>
      <c r="L37" s="122">
        <f t="shared" si="31"/>
        <v>0</v>
      </c>
      <c r="M37" s="119">
        <f>SUMIF('2019'!T70:T73,62,'2019'!Q70:Q73)</f>
        <v>0</v>
      </c>
      <c r="N37" s="120">
        <f>SUMIF('2019'!T70:T73,62,'2019'!R70:R73)</f>
        <v>0</v>
      </c>
      <c r="O37" s="234">
        <f t="shared" si="32"/>
        <v>0</v>
      </c>
      <c r="P37" s="119">
        <f t="shared" si="33"/>
        <v>0</v>
      </c>
      <c r="Q37" s="120">
        <f t="shared" si="34"/>
        <v>0</v>
      </c>
      <c r="R37" s="237">
        <f t="shared" si="35"/>
        <v>0</v>
      </c>
    </row>
    <row r="38" spans="2:18" x14ac:dyDescent="0.25">
      <c r="B38" s="213"/>
      <c r="C38" s="125" t="s">
        <v>137</v>
      </c>
      <c r="D38" s="119">
        <f>SUMIF('2019'!K78:K80,10,'2019'!H78:H80)</f>
        <v>0</v>
      </c>
      <c r="E38" s="120">
        <f>SUMIF('2019'!K78:K80,10,'2019'!I78:I80)</f>
        <v>0</v>
      </c>
      <c r="F38" s="122">
        <f t="shared" si="29"/>
        <v>0</v>
      </c>
      <c r="G38" s="119">
        <f>SUMIF('2019'!N78:N80,22,'2019'!K78:K80)</f>
        <v>0</v>
      </c>
      <c r="H38" s="120">
        <f>SUMIF('2019'!N78:N80,22,'2019'!L78:L80)</f>
        <v>0</v>
      </c>
      <c r="I38" s="122">
        <f t="shared" si="30"/>
        <v>0</v>
      </c>
      <c r="J38" s="119">
        <f>SUMIF('2019'!Q78:Q80,35,'2019'!N78:N80)</f>
        <v>0</v>
      </c>
      <c r="K38" s="120">
        <f>SUMIF('2019'!Q78:Q80,35,'2019'!O78:O80)</f>
        <v>0</v>
      </c>
      <c r="L38" s="122">
        <f t="shared" si="31"/>
        <v>0</v>
      </c>
      <c r="M38" s="119">
        <f>SUMIF('2019'!T78:T80,62,'2019'!Q78:Q80)</f>
        <v>0</v>
      </c>
      <c r="N38" s="120">
        <f>SUMIF('2019'!T78:T80,62,'2019'!R78:R80)</f>
        <v>0</v>
      </c>
      <c r="O38" s="234">
        <f t="shared" si="32"/>
        <v>0</v>
      </c>
      <c r="P38" s="119">
        <f t="shared" si="33"/>
        <v>0</v>
      </c>
      <c r="Q38" s="120">
        <f t="shared" si="34"/>
        <v>0</v>
      </c>
      <c r="R38" s="237">
        <f t="shared" si="35"/>
        <v>0</v>
      </c>
    </row>
    <row r="39" spans="2:18" x14ac:dyDescent="0.25">
      <c r="B39" s="213"/>
      <c r="C39" s="125" t="s">
        <v>138</v>
      </c>
      <c r="D39" s="119">
        <f>SUMIF('2019'!K86:K88,10,'2019'!H86:H88)</f>
        <v>0</v>
      </c>
      <c r="E39" s="120">
        <f>SUMIF('2019'!K86:K88,10,'2019'!I86:I88)</f>
        <v>0</v>
      </c>
      <c r="F39" s="122">
        <f t="shared" si="29"/>
        <v>0</v>
      </c>
      <c r="G39" s="119">
        <f>SUMIF('2019'!N86:N88,22,'2019'!K86:K88)</f>
        <v>0</v>
      </c>
      <c r="H39" s="120">
        <f>SUMIF('2019'!N86:N88,22,'2019'!L86:L88)</f>
        <v>0</v>
      </c>
      <c r="I39" s="122">
        <f t="shared" si="30"/>
        <v>0</v>
      </c>
      <c r="J39" s="119">
        <f>SUMIF('2019'!Q86:Q88,35,'2019'!N86:N88)</f>
        <v>0</v>
      </c>
      <c r="K39" s="120">
        <f>SUMIF('2019'!Q86:Q88,35,'2019'!O86:O88)</f>
        <v>0</v>
      </c>
      <c r="L39" s="122">
        <f t="shared" si="31"/>
        <v>0</v>
      </c>
      <c r="M39" s="119">
        <f>SUMIF('2019'!T86:T88,62,'2019'!Q86:Q88)</f>
        <v>0</v>
      </c>
      <c r="N39" s="120">
        <f>SUMIF('2019'!T86:T88,62,'2019'!R86:R88)</f>
        <v>0</v>
      </c>
      <c r="O39" s="234">
        <f t="shared" si="32"/>
        <v>0</v>
      </c>
      <c r="P39" s="119">
        <f t="shared" si="33"/>
        <v>0</v>
      </c>
      <c r="Q39" s="120">
        <f t="shared" si="34"/>
        <v>0</v>
      </c>
      <c r="R39" s="237">
        <f t="shared" si="35"/>
        <v>0</v>
      </c>
    </row>
    <row r="40" spans="2:18" x14ac:dyDescent="0.25">
      <c r="B40" s="213"/>
      <c r="C40" s="125" t="s">
        <v>143</v>
      </c>
      <c r="D40" s="119">
        <f>SUMIF('2019'!K94:K96,10,'2019'!H94:H96)</f>
        <v>0</v>
      </c>
      <c r="E40" s="120">
        <f>SUMIF('2019'!K94:K96,10,'2019'!I94:I96)</f>
        <v>0</v>
      </c>
      <c r="F40" s="122">
        <f t="shared" si="29"/>
        <v>0</v>
      </c>
      <c r="G40" s="119">
        <f>SUMIF('2019'!N94:N96,22,'2019'!K94:K96)</f>
        <v>0</v>
      </c>
      <c r="H40" s="120">
        <f>SUMIF('2019'!N94:N96,22,'2019'!L94:L96)</f>
        <v>0</v>
      </c>
      <c r="I40" s="122">
        <f t="shared" si="30"/>
        <v>0</v>
      </c>
      <c r="J40" s="119">
        <f>SUMIF('2019'!Q94:Q96,35,'2019'!N94:N96)</f>
        <v>0</v>
      </c>
      <c r="K40" s="120">
        <f>SUMIF('2019'!Q94:Q96,35,'2019'!O94:O96)</f>
        <v>0</v>
      </c>
      <c r="L40" s="122">
        <f t="shared" si="31"/>
        <v>0</v>
      </c>
      <c r="M40" s="119">
        <f>SUMIF('2019'!T94:T96,62,'2019'!Q94:Q96)</f>
        <v>0</v>
      </c>
      <c r="N40" s="120">
        <f>SUMIF('2019'!T94:T96,62,'2019'!R94:R96)</f>
        <v>0</v>
      </c>
      <c r="O40" s="234">
        <f t="shared" si="32"/>
        <v>0</v>
      </c>
      <c r="P40" s="119">
        <f t="shared" si="33"/>
        <v>0</v>
      </c>
      <c r="Q40" s="120">
        <f t="shared" si="34"/>
        <v>0</v>
      </c>
      <c r="R40" s="237">
        <f t="shared" si="35"/>
        <v>0</v>
      </c>
    </row>
    <row r="41" spans="2:18" x14ac:dyDescent="0.25">
      <c r="B41" s="213"/>
      <c r="C41" s="125" t="s">
        <v>139</v>
      </c>
      <c r="D41" s="119">
        <f>SUMIF('2019'!K101:K103,10,'2019'!H101:H103)</f>
        <v>0</v>
      </c>
      <c r="E41" s="120">
        <f>SUMIF('2019'!K101:K103,10,'2019'!I101:I103)</f>
        <v>0</v>
      </c>
      <c r="F41" s="122">
        <f t="shared" si="29"/>
        <v>0</v>
      </c>
      <c r="G41" s="119">
        <f>SUMIF('2019'!N101:N103,22,'2019'!K101:K103)</f>
        <v>0</v>
      </c>
      <c r="H41" s="120">
        <f>SUMIF('2019'!N101:N103,22,'2019'!L101:L103)</f>
        <v>0</v>
      </c>
      <c r="I41" s="122">
        <f t="shared" si="30"/>
        <v>0</v>
      </c>
      <c r="J41" s="119">
        <f>SUMIF('2019'!Q101:Q103,35,'2019'!N101:N103)</f>
        <v>0</v>
      </c>
      <c r="K41" s="120">
        <f>SUMIF('2019'!Q101:Q103,35,'2019'!O101:O103)</f>
        <v>0</v>
      </c>
      <c r="L41" s="122">
        <f t="shared" si="31"/>
        <v>0</v>
      </c>
      <c r="M41" s="119">
        <f>SUMIF('2019'!T101:T103,62,'2019'!Q101:Q103)</f>
        <v>0</v>
      </c>
      <c r="N41" s="120">
        <f>SUMIF('2019'!T101:T103,62,'2019'!R101:R103)</f>
        <v>0</v>
      </c>
      <c r="O41" s="234">
        <f t="shared" si="32"/>
        <v>0</v>
      </c>
      <c r="P41" s="119">
        <f t="shared" si="33"/>
        <v>0</v>
      </c>
      <c r="Q41" s="120">
        <f t="shared" si="34"/>
        <v>0</v>
      </c>
      <c r="R41" s="237">
        <f t="shared" si="35"/>
        <v>0</v>
      </c>
    </row>
    <row r="42" spans="2:18" x14ac:dyDescent="0.25">
      <c r="B42" s="213"/>
      <c r="C42" s="125" t="s">
        <v>140</v>
      </c>
      <c r="D42" s="119">
        <f>SUMIF('2019'!K108:K110,10,'2019'!H108:H110)</f>
        <v>0</v>
      </c>
      <c r="E42" s="120">
        <f>SUMIF('2019'!K108:K110,10,'2019'!I108:I110)</f>
        <v>0</v>
      </c>
      <c r="F42" s="122">
        <f t="shared" si="29"/>
        <v>0</v>
      </c>
      <c r="G42" s="119">
        <f>SUMIF('2019'!N108:N110,22,'2019'!K108:K110)</f>
        <v>0</v>
      </c>
      <c r="H42" s="120">
        <f>SUMIF('2019'!N108:N110,22,'2019'!L108:L110)</f>
        <v>0</v>
      </c>
      <c r="I42" s="122">
        <f t="shared" si="30"/>
        <v>0</v>
      </c>
      <c r="J42" s="119">
        <f>SUMIF('2019'!Q108:Q110,35,'2019'!N108:N110)</f>
        <v>0</v>
      </c>
      <c r="K42" s="120">
        <f>SUMIF('2019'!Q108:Q110,35,'2019'!O108:O110)</f>
        <v>0</v>
      </c>
      <c r="L42" s="122">
        <f t="shared" si="31"/>
        <v>0</v>
      </c>
      <c r="M42" s="119">
        <f>SUMIF('2019'!T108:T110,62,'2019'!Q108:Q110)</f>
        <v>0</v>
      </c>
      <c r="N42" s="120">
        <f>SUMIF('2019'!T108:T110,62,'2019'!R108:R110)</f>
        <v>0</v>
      </c>
      <c r="O42" s="234">
        <f t="shared" si="32"/>
        <v>0</v>
      </c>
      <c r="P42" s="119">
        <f t="shared" si="33"/>
        <v>0</v>
      </c>
      <c r="Q42" s="120">
        <f t="shared" si="34"/>
        <v>0</v>
      </c>
      <c r="R42" s="237">
        <f t="shared" si="35"/>
        <v>0</v>
      </c>
    </row>
    <row r="43" spans="2:18" x14ac:dyDescent="0.25">
      <c r="B43" s="213"/>
      <c r="C43" s="125" t="s">
        <v>141</v>
      </c>
      <c r="D43" s="119">
        <f>SUMIF('2019'!K115:K117,10,'2019'!H115:H117)</f>
        <v>0</v>
      </c>
      <c r="E43" s="120">
        <f>SUMIF('2019'!K115:K117,10,'2019'!I115:I117)</f>
        <v>0</v>
      </c>
      <c r="F43" s="122">
        <f t="shared" si="29"/>
        <v>0</v>
      </c>
      <c r="G43" s="119">
        <f>SUMIF('2019'!N115:N117,22,'2019'!K115:K117)</f>
        <v>0</v>
      </c>
      <c r="H43" s="120">
        <f>SUMIF('2019'!N115:N117,22,'2019'!L115:L117)</f>
        <v>0</v>
      </c>
      <c r="I43" s="122">
        <f t="shared" si="30"/>
        <v>0</v>
      </c>
      <c r="J43" s="119">
        <f>SUMIF('2019'!Q115:Q117,35,'2019'!N115:N117)</f>
        <v>0</v>
      </c>
      <c r="K43" s="120">
        <f>SUMIF('2019'!Q115:Q117,35,'2019'!O115:O117)</f>
        <v>0</v>
      </c>
      <c r="L43" s="122">
        <f t="shared" si="31"/>
        <v>0</v>
      </c>
      <c r="M43" s="119">
        <f>SUMIF('2019'!T115:T117,62,'2019'!Q115:Q117)</f>
        <v>0</v>
      </c>
      <c r="N43" s="120">
        <f>SUMIF('2019'!T115:T117,62,'2019'!R115:R117)</f>
        <v>0</v>
      </c>
      <c r="O43" s="234">
        <f t="shared" si="32"/>
        <v>0</v>
      </c>
      <c r="P43" s="119">
        <f t="shared" si="33"/>
        <v>0</v>
      </c>
      <c r="Q43" s="120">
        <f t="shared" si="34"/>
        <v>0</v>
      </c>
      <c r="R43" s="237">
        <f t="shared" si="35"/>
        <v>0</v>
      </c>
    </row>
    <row r="44" spans="2:18" ht="15.75" thickBot="1" x14ac:dyDescent="0.3">
      <c r="B44" s="213"/>
      <c r="C44" s="133" t="s">
        <v>144</v>
      </c>
      <c r="D44" s="134">
        <f>SUMIF('2019'!K122:K124,10,'2019'!H122:H124)</f>
        <v>0</v>
      </c>
      <c r="E44" s="135">
        <f>SUMIF('2019'!K122:K124,10,'2019'!I122:I124)</f>
        <v>0</v>
      </c>
      <c r="F44" s="136">
        <f t="shared" si="29"/>
        <v>0</v>
      </c>
      <c r="G44" s="134">
        <f>SUMIF('2019'!N122:N124,22,'2019'!K122:K124)</f>
        <v>0</v>
      </c>
      <c r="H44" s="135">
        <f>SUMIF('2019'!N122:N124,22,'2019'!L122:L124)</f>
        <v>0</v>
      </c>
      <c r="I44" s="136">
        <f t="shared" si="30"/>
        <v>0</v>
      </c>
      <c r="J44" s="134">
        <f>SUMIF('2019'!Q122:Q124,35,'2019'!N122:N124)</f>
        <v>0</v>
      </c>
      <c r="K44" s="135">
        <f>SUMIF('2019'!Q122:Q124,35,'2019'!O122:O124)</f>
        <v>0</v>
      </c>
      <c r="L44" s="136">
        <f t="shared" si="31"/>
        <v>0</v>
      </c>
      <c r="M44" s="134">
        <f>SUMIF('2019'!T122:T124,62,'2019'!Q122:Q124)</f>
        <v>0</v>
      </c>
      <c r="N44" s="135">
        <f>SUMIF('2019'!T122:T124,62,'2019'!R122:R124)</f>
        <v>0</v>
      </c>
      <c r="O44" s="235">
        <f t="shared" si="32"/>
        <v>0</v>
      </c>
      <c r="P44" s="241">
        <f t="shared" si="33"/>
        <v>0</v>
      </c>
      <c r="Q44" s="242">
        <f t="shared" si="34"/>
        <v>0</v>
      </c>
      <c r="R44" s="238">
        <f t="shared" si="35"/>
        <v>0</v>
      </c>
    </row>
    <row r="45" spans="2:18" ht="16.5" thickBot="1" x14ac:dyDescent="0.3">
      <c r="B45" s="209" t="s">
        <v>154</v>
      </c>
      <c r="C45" s="210"/>
      <c r="D45" s="44">
        <f>SUM(D33:D44)</f>
        <v>0</v>
      </c>
      <c r="E45" s="44">
        <f t="shared" ref="E45" si="36">SUM(E33:E44)</f>
        <v>0</v>
      </c>
      <c r="F45" s="128">
        <f t="shared" ref="F45" si="37">SUM(F33:F44)</f>
        <v>0</v>
      </c>
      <c r="G45" s="44">
        <f t="shared" ref="G45" si="38">SUM(G33:G44)</f>
        <v>0</v>
      </c>
      <c r="H45" s="44">
        <f t="shared" ref="H45" si="39">SUM(H33:H44)</f>
        <v>0</v>
      </c>
      <c r="I45" s="128">
        <f t="shared" ref="I45" si="40">SUM(I33:I44)</f>
        <v>0</v>
      </c>
      <c r="J45" s="44">
        <f t="shared" ref="J45" si="41">SUM(J33:J44)</f>
        <v>0</v>
      </c>
      <c r="K45" s="44">
        <f t="shared" ref="K45" si="42">SUM(K33:K44)</f>
        <v>0</v>
      </c>
      <c r="L45" s="128">
        <f t="shared" ref="L45" si="43">SUM(L33:L44)</f>
        <v>0</v>
      </c>
      <c r="M45" s="44">
        <f t="shared" ref="M45" si="44">SUM(M33:M44)</f>
        <v>0</v>
      </c>
      <c r="N45" s="44">
        <f t="shared" ref="N45" si="45">SUM(N33:N44)</f>
        <v>0</v>
      </c>
      <c r="O45" s="128">
        <f t="shared" ref="O45" si="46">SUM(O33:O44)</f>
        <v>0</v>
      </c>
      <c r="P45" s="239">
        <f t="shared" ref="P45" si="47">SUM(P33:P44)</f>
        <v>0</v>
      </c>
      <c r="Q45" s="239">
        <f t="shared" ref="Q45" si="48">SUM(Q33:Q44)</f>
        <v>0</v>
      </c>
      <c r="R45" s="129">
        <f t="shared" ref="R45" si="49">SUM(R33:R44)</f>
        <v>0</v>
      </c>
    </row>
    <row r="46" spans="2:18" ht="15.75" thickTop="1" x14ac:dyDescent="0.25">
      <c r="B46" s="212">
        <v>2020</v>
      </c>
      <c r="C46" s="124" t="s">
        <v>133</v>
      </c>
      <c r="D46" s="117">
        <f>SUMIF('2020'!K51:K54,10,'2020'!H51:H54)</f>
        <v>0</v>
      </c>
      <c r="E46" s="118">
        <f>SUMIF('2020'!H51:H54,10,'2020'!F51:F54)</f>
        <v>0</v>
      </c>
      <c r="F46" s="121">
        <f t="shared" ref="F46:F57" si="50">SUM(D46:E46)</f>
        <v>0</v>
      </c>
      <c r="G46" s="117">
        <f>SUMIF('2020'!N51:N54,22,'2020'!K51:K54)</f>
        <v>0</v>
      </c>
      <c r="H46" s="118">
        <f>SUMIF('2020'!K51:K54,22,'2020'!I51:I54)</f>
        <v>0</v>
      </c>
      <c r="I46" s="121">
        <f t="shared" ref="I46:I57" si="51">SUM(G46:H46)</f>
        <v>0</v>
      </c>
      <c r="J46" s="117">
        <f>SUMIF('2020'!Q51:Q54,35,'2020'!N51:N54)</f>
        <v>0</v>
      </c>
      <c r="K46" s="118">
        <f>SUMIF('2020'!N51:N54,35,'2020'!L51:L54)</f>
        <v>0</v>
      </c>
      <c r="L46" s="121">
        <f t="shared" ref="L46:L57" si="52">SUM(J46:K46)</f>
        <v>0</v>
      </c>
      <c r="M46" s="117">
        <f>SUMIF('2020'!T51:T54,62,'2020'!Q51:Q54)</f>
        <v>0</v>
      </c>
      <c r="N46" s="118">
        <f>SUMIF('2020'!Q51:Q54,62,'2020'!O51:O54)</f>
        <v>0</v>
      </c>
      <c r="O46" s="233">
        <f t="shared" ref="O46:O57" si="53">SUM(M46:N46)</f>
        <v>0</v>
      </c>
      <c r="P46" s="117">
        <f>D46+G46+J46+M46</f>
        <v>0</v>
      </c>
      <c r="Q46" s="118">
        <f>E46+H46+K46+N46</f>
        <v>0</v>
      </c>
      <c r="R46" s="236">
        <f>P46+Q46</f>
        <v>0</v>
      </c>
    </row>
    <row r="47" spans="2:18" x14ac:dyDescent="0.25">
      <c r="B47" s="213"/>
      <c r="C47" s="125" t="s">
        <v>142</v>
      </c>
      <c r="D47" s="119">
        <f>SUMIF('2020'!K59:K62,10,'2020'!H59:H62)</f>
        <v>0</v>
      </c>
      <c r="E47" s="120">
        <f>SUMIF('2020'!K59:K62,10,'2020'!I59:I62)</f>
        <v>0</v>
      </c>
      <c r="F47" s="122">
        <f t="shared" si="50"/>
        <v>0</v>
      </c>
      <c r="G47" s="119">
        <f>SUMIF('2020'!N59:N62,22,'2020'!K59:K62)</f>
        <v>0</v>
      </c>
      <c r="H47" s="120">
        <f>SUMIF('2020'!N59:N62,22,'2020'!L59:L62)</f>
        <v>0</v>
      </c>
      <c r="I47" s="122">
        <f t="shared" si="51"/>
        <v>0</v>
      </c>
      <c r="J47" s="119">
        <f>SUMIF('2020'!Q59:Q62,35,'2020'!N59:N62)</f>
        <v>0</v>
      </c>
      <c r="K47" s="120">
        <f>SUMIF('2020'!Q59:Q62,35,'2020'!O59:O62)</f>
        <v>0</v>
      </c>
      <c r="L47" s="122">
        <f t="shared" si="52"/>
        <v>0</v>
      </c>
      <c r="M47" s="119">
        <f>SUMIF('2020'!T59:T62,62,'2020'!Q59:Q62)</f>
        <v>0</v>
      </c>
      <c r="N47" s="120">
        <f>SUMIF('2020'!T59:T62,62,'2020'!R59:R62)</f>
        <v>0</v>
      </c>
      <c r="O47" s="234">
        <f t="shared" si="53"/>
        <v>0</v>
      </c>
      <c r="P47" s="119">
        <f t="shared" ref="P47:P57" si="54">D47+G47+J47+M47</f>
        <v>0</v>
      </c>
      <c r="Q47" s="120">
        <f t="shared" ref="Q47:Q57" si="55">E47+H47+K47+N47</f>
        <v>0</v>
      </c>
      <c r="R47" s="237">
        <f t="shared" ref="R47:R57" si="56">P47+Q47</f>
        <v>0</v>
      </c>
    </row>
    <row r="48" spans="2:18" x14ac:dyDescent="0.25">
      <c r="B48" s="213"/>
      <c r="C48" s="125" t="s">
        <v>134</v>
      </c>
      <c r="D48" s="119">
        <f>SUMIF('2020'!K67:K69,10,'2020'!H67:H69)</f>
        <v>0</v>
      </c>
      <c r="E48" s="120">
        <f>SUMIF('2020'!K67:K69,10,'2020'!I67:I69)</f>
        <v>0</v>
      </c>
      <c r="F48" s="122">
        <f t="shared" si="50"/>
        <v>0</v>
      </c>
      <c r="G48" s="119">
        <f>SUMIF('2020'!N67:N69,22,'2020'!K67:K69)</f>
        <v>0</v>
      </c>
      <c r="H48" s="120">
        <f>SUMIF('2020'!N67:N69,22,'2020'!L67:L69)</f>
        <v>0</v>
      </c>
      <c r="I48" s="122">
        <f t="shared" si="51"/>
        <v>0</v>
      </c>
      <c r="J48" s="119">
        <f>SUMIF('2020'!Q67:Q69,35,'2020'!N67:N69)</f>
        <v>0</v>
      </c>
      <c r="K48" s="120">
        <f>SUMIF('2020'!Q67:Q69,35,'2020'!O67:O69)</f>
        <v>0</v>
      </c>
      <c r="L48" s="122">
        <f t="shared" si="52"/>
        <v>0</v>
      </c>
      <c r="M48" s="119">
        <f>SUMIF('2020'!T67:T69,62,'2020'!Q67:Q69)</f>
        <v>0</v>
      </c>
      <c r="N48" s="120">
        <f>SUMIF('2020'!T67:T69,62,'2020'!R67:R69)</f>
        <v>0</v>
      </c>
      <c r="O48" s="234">
        <f t="shared" si="53"/>
        <v>0</v>
      </c>
      <c r="P48" s="119">
        <f t="shared" si="54"/>
        <v>0</v>
      </c>
      <c r="Q48" s="120">
        <f t="shared" si="55"/>
        <v>0</v>
      </c>
      <c r="R48" s="237">
        <f t="shared" si="56"/>
        <v>0</v>
      </c>
    </row>
    <row r="49" spans="2:18" x14ac:dyDescent="0.25">
      <c r="B49" s="213"/>
      <c r="C49" s="125" t="s">
        <v>135</v>
      </c>
      <c r="D49" s="119">
        <f>SUMIF('2020'!K75:K77,10,'2020'!H75:H77)</f>
        <v>0</v>
      </c>
      <c r="E49" s="120">
        <f>SUMIF('2020'!K75:K77,10,'2020'!I75:I77)</f>
        <v>0</v>
      </c>
      <c r="F49" s="122">
        <f t="shared" si="50"/>
        <v>0</v>
      </c>
      <c r="G49" s="119">
        <f>SUMIF('2020'!N75:N77,22,'2020'!K75:K77)</f>
        <v>0</v>
      </c>
      <c r="H49" s="120">
        <f>SUMIF('2020'!N75:N77,22,'2020'!L75:L77)</f>
        <v>0</v>
      </c>
      <c r="I49" s="122">
        <f t="shared" si="51"/>
        <v>0</v>
      </c>
      <c r="J49" s="119">
        <f>SUMIF('2020'!Q75:Q77,35,'2020'!N75:N77)</f>
        <v>0</v>
      </c>
      <c r="K49" s="120">
        <f>SUMIF('2020'!Q75:Q77,35,'2020'!O75:O77)</f>
        <v>0</v>
      </c>
      <c r="L49" s="122">
        <f t="shared" si="52"/>
        <v>0</v>
      </c>
      <c r="M49" s="119">
        <f>SUMIF('2020'!T75:T77,62,'2020'!Q75:Q77)</f>
        <v>0</v>
      </c>
      <c r="N49" s="120">
        <f>SUMIF('2020'!T75:T77,62,'2020'!R75:R77)</f>
        <v>0</v>
      </c>
      <c r="O49" s="234">
        <f t="shared" si="53"/>
        <v>0</v>
      </c>
      <c r="P49" s="119">
        <f t="shared" si="54"/>
        <v>0</v>
      </c>
      <c r="Q49" s="120">
        <f t="shared" si="55"/>
        <v>0</v>
      </c>
      <c r="R49" s="237">
        <f t="shared" si="56"/>
        <v>0</v>
      </c>
    </row>
    <row r="50" spans="2:18" x14ac:dyDescent="0.25">
      <c r="B50" s="213"/>
      <c r="C50" s="125" t="s">
        <v>136</v>
      </c>
      <c r="D50" s="119">
        <f>SUMIF('2020'!K83:K86,10,'2020'!H83:H86)</f>
        <v>0</v>
      </c>
      <c r="E50" s="120">
        <f>SUMIF('2020'!K83:K86,10,'2020'!I83:I86)</f>
        <v>0</v>
      </c>
      <c r="F50" s="122">
        <f t="shared" si="50"/>
        <v>0</v>
      </c>
      <c r="G50" s="119">
        <f>SUMIF('2020'!N83:N86,22,'2020'!K83:K86)</f>
        <v>0</v>
      </c>
      <c r="H50" s="120">
        <f>SUMIF('2020'!N83:N86,22,'2020'!L83:L86)</f>
        <v>0</v>
      </c>
      <c r="I50" s="122">
        <f t="shared" si="51"/>
        <v>0</v>
      </c>
      <c r="J50" s="119">
        <f>SUMIF('2020'!Q83:Q86,35,'2020'!N83:N86)</f>
        <v>0</v>
      </c>
      <c r="K50" s="120">
        <f>SUMIF('2020'!Q83:Q86,35,'2020'!O83:O86)</f>
        <v>0</v>
      </c>
      <c r="L50" s="122">
        <f t="shared" si="52"/>
        <v>0</v>
      </c>
      <c r="M50" s="119">
        <f>SUMIF('2020'!T83:T86,62,'2020'!Q83:Q86)</f>
        <v>0</v>
      </c>
      <c r="N50" s="120">
        <f>SUMIF('2020'!T83:T86,62,'2020'!R83:R86)</f>
        <v>0</v>
      </c>
      <c r="O50" s="234">
        <f t="shared" si="53"/>
        <v>0</v>
      </c>
      <c r="P50" s="119">
        <f t="shared" si="54"/>
        <v>0</v>
      </c>
      <c r="Q50" s="120">
        <f t="shared" si="55"/>
        <v>0</v>
      </c>
      <c r="R50" s="237">
        <f t="shared" si="56"/>
        <v>0</v>
      </c>
    </row>
    <row r="51" spans="2:18" x14ac:dyDescent="0.25">
      <c r="B51" s="213"/>
      <c r="C51" s="125" t="s">
        <v>137</v>
      </c>
      <c r="D51" s="119">
        <f>SUMIF('2020'!K91:K93,10,'2020'!H91:H93)</f>
        <v>0</v>
      </c>
      <c r="E51" s="120">
        <f>SUMIF('2020'!K91:K93,10,'2020'!I91:I93)</f>
        <v>0</v>
      </c>
      <c r="F51" s="122">
        <f t="shared" si="50"/>
        <v>0</v>
      </c>
      <c r="G51" s="119">
        <f>SUMIF('2020'!N91:N93,22,'2020'!K91:K93)</f>
        <v>0</v>
      </c>
      <c r="H51" s="120">
        <f>SUMIF('2020'!N91:N93,22,'2020'!L91:L93)</f>
        <v>0</v>
      </c>
      <c r="I51" s="122">
        <f t="shared" si="51"/>
        <v>0</v>
      </c>
      <c r="J51" s="119">
        <f>SUMIF('2020'!Q91:Q93,35,'2020'!N91:N93)</f>
        <v>0</v>
      </c>
      <c r="K51" s="120">
        <f>SUMIF('2020'!Q91:Q93,35,'2020'!O91:O93)</f>
        <v>0</v>
      </c>
      <c r="L51" s="122">
        <f t="shared" si="52"/>
        <v>0</v>
      </c>
      <c r="M51" s="119">
        <f>SUMIF('2020'!T91:T93,62,'2020'!Q91:Q93)</f>
        <v>0</v>
      </c>
      <c r="N51" s="120">
        <f>SUMIF('2020'!T91:T93,62,'2020'!R91:R93)</f>
        <v>0</v>
      </c>
      <c r="O51" s="234">
        <f t="shared" si="53"/>
        <v>0</v>
      </c>
      <c r="P51" s="119">
        <f t="shared" si="54"/>
        <v>0</v>
      </c>
      <c r="Q51" s="120">
        <f t="shared" si="55"/>
        <v>0</v>
      </c>
      <c r="R51" s="237">
        <f t="shared" si="56"/>
        <v>0</v>
      </c>
    </row>
    <row r="52" spans="2:18" x14ac:dyDescent="0.25">
      <c r="B52" s="213"/>
      <c r="C52" s="125" t="s">
        <v>138</v>
      </c>
      <c r="D52" s="119">
        <f>SUMIF('2020'!K99:K101,10,'2020'!H99:H101)</f>
        <v>0</v>
      </c>
      <c r="E52" s="120">
        <f>SUMIF('2020'!K99:K101,10,'2020'!I99:I101)</f>
        <v>0</v>
      </c>
      <c r="F52" s="122">
        <f t="shared" si="50"/>
        <v>0</v>
      </c>
      <c r="G52" s="119">
        <f>SUMIF('2020'!N99:N101,22,'2020'!K99:K101)</f>
        <v>0</v>
      </c>
      <c r="H52" s="120">
        <f>SUMIF('2020'!N99:N101,22,'2020'!L99:L101)</f>
        <v>0</v>
      </c>
      <c r="I52" s="122">
        <f t="shared" si="51"/>
        <v>0</v>
      </c>
      <c r="J52" s="119">
        <f>SUMIF('2020'!Q99:Q101,35,'2020'!N99:N101)</f>
        <v>0</v>
      </c>
      <c r="K52" s="120">
        <f>SUMIF('2020'!Q99:Q101,35,'2020'!O99:O101)</f>
        <v>0</v>
      </c>
      <c r="L52" s="122">
        <f t="shared" si="52"/>
        <v>0</v>
      </c>
      <c r="M52" s="119">
        <f>SUMIF('2020'!T99:T101,62,'2020'!Q99:Q101)</f>
        <v>0</v>
      </c>
      <c r="N52" s="120">
        <f>SUMIF('2020'!T99:T101,62,'2020'!R99:R101)</f>
        <v>0</v>
      </c>
      <c r="O52" s="234">
        <f t="shared" si="53"/>
        <v>0</v>
      </c>
      <c r="P52" s="119">
        <f t="shared" si="54"/>
        <v>0</v>
      </c>
      <c r="Q52" s="120">
        <f t="shared" si="55"/>
        <v>0</v>
      </c>
      <c r="R52" s="237">
        <f t="shared" si="56"/>
        <v>0</v>
      </c>
    </row>
    <row r="53" spans="2:18" x14ac:dyDescent="0.25">
      <c r="B53" s="213"/>
      <c r="C53" s="125" t="s">
        <v>143</v>
      </c>
      <c r="D53" s="119">
        <f>SUMIF('2020'!K107:K109,10,'2020'!H107:H109)</f>
        <v>0</v>
      </c>
      <c r="E53" s="120">
        <f>SUMIF('2020'!K107:K109,10,'2020'!I107:I109)</f>
        <v>0</v>
      </c>
      <c r="F53" s="122">
        <f t="shared" si="50"/>
        <v>0</v>
      </c>
      <c r="G53" s="119">
        <f>SUMIF('2020'!N107:N109,22,'2020'!K107:K109)</f>
        <v>0</v>
      </c>
      <c r="H53" s="120">
        <f>SUMIF('2020'!N107:N109,22,'2020'!L107:L109)</f>
        <v>0</v>
      </c>
      <c r="I53" s="122">
        <f t="shared" si="51"/>
        <v>0</v>
      </c>
      <c r="J53" s="119">
        <f>SUMIF('2020'!Q107:Q109,35,'2020'!N107:N109)</f>
        <v>0</v>
      </c>
      <c r="K53" s="120">
        <f>SUMIF('2020'!Q107:Q109,35,'2020'!O107:O109)</f>
        <v>0</v>
      </c>
      <c r="L53" s="122">
        <f t="shared" si="52"/>
        <v>0</v>
      </c>
      <c r="M53" s="119">
        <f>SUMIF('2020'!T107:T109,62,'2020'!Q107:Q109)</f>
        <v>0</v>
      </c>
      <c r="N53" s="120">
        <f>SUMIF('2020'!T107:T109,62,'2020'!R107:R109)</f>
        <v>0</v>
      </c>
      <c r="O53" s="234">
        <f t="shared" si="53"/>
        <v>0</v>
      </c>
      <c r="P53" s="119">
        <f t="shared" si="54"/>
        <v>0</v>
      </c>
      <c r="Q53" s="120">
        <f t="shared" si="55"/>
        <v>0</v>
      </c>
      <c r="R53" s="237">
        <f t="shared" si="56"/>
        <v>0</v>
      </c>
    </row>
    <row r="54" spans="2:18" x14ac:dyDescent="0.25">
      <c r="B54" s="213"/>
      <c r="C54" s="125" t="s">
        <v>139</v>
      </c>
      <c r="D54" s="119">
        <f>SUMIF('2020'!K114:K116,10,'2020'!H114:H116)</f>
        <v>0</v>
      </c>
      <c r="E54" s="120">
        <f>SUMIF('2020'!K114:K116,10,'2020'!I114:I116)</f>
        <v>0</v>
      </c>
      <c r="F54" s="122">
        <f t="shared" si="50"/>
        <v>0</v>
      </c>
      <c r="G54" s="119">
        <f>SUMIF('2020'!N114:N116,22,'2020'!K114:K116)</f>
        <v>0</v>
      </c>
      <c r="H54" s="120">
        <f>SUMIF('2020'!N114:N116,22,'2020'!L114:L116)</f>
        <v>0</v>
      </c>
      <c r="I54" s="122">
        <f t="shared" si="51"/>
        <v>0</v>
      </c>
      <c r="J54" s="119">
        <f>SUMIF('2020'!Q114:Q116,35,'2020'!N114:N116)</f>
        <v>0</v>
      </c>
      <c r="K54" s="120">
        <f>SUMIF('2020'!Q114:Q116,35,'2020'!O114:O116)</f>
        <v>0</v>
      </c>
      <c r="L54" s="122">
        <f t="shared" si="52"/>
        <v>0</v>
      </c>
      <c r="M54" s="119">
        <f>SUMIF('2020'!T114:T116,62,'2020'!Q114:Q116)</f>
        <v>0</v>
      </c>
      <c r="N54" s="120">
        <f>SUMIF('2020'!T114:T116,62,'2020'!R114:R116)</f>
        <v>0</v>
      </c>
      <c r="O54" s="234">
        <f t="shared" si="53"/>
        <v>0</v>
      </c>
      <c r="P54" s="119">
        <f t="shared" si="54"/>
        <v>0</v>
      </c>
      <c r="Q54" s="120">
        <f t="shared" si="55"/>
        <v>0</v>
      </c>
      <c r="R54" s="237">
        <f t="shared" si="56"/>
        <v>0</v>
      </c>
    </row>
    <row r="55" spans="2:18" x14ac:dyDescent="0.25">
      <c r="B55" s="213"/>
      <c r="C55" s="125" t="s">
        <v>140</v>
      </c>
      <c r="D55" s="119">
        <f>SUMIF('2020'!K121:K123,10,'2020'!H121:H123)</f>
        <v>0</v>
      </c>
      <c r="E55" s="120">
        <f>SUMIF('2020'!K121:K123,10,'2020'!I121:I123)</f>
        <v>0</v>
      </c>
      <c r="F55" s="122">
        <f t="shared" si="50"/>
        <v>0</v>
      </c>
      <c r="G55" s="119">
        <f>SUMIF('2020'!N121:N123,22,'2020'!K121:K123)</f>
        <v>0</v>
      </c>
      <c r="H55" s="120">
        <f>SUMIF('2020'!N121:N123,22,'2020'!L121:L123)</f>
        <v>0</v>
      </c>
      <c r="I55" s="122">
        <f t="shared" si="51"/>
        <v>0</v>
      </c>
      <c r="J55" s="119">
        <f>SUMIF('2020'!Q121:Q123,35,'2020'!N121:N123)</f>
        <v>0</v>
      </c>
      <c r="K55" s="120">
        <f>SUMIF('2020'!Q121:Q123,35,'2020'!O121:O123)</f>
        <v>0</v>
      </c>
      <c r="L55" s="122">
        <f t="shared" si="52"/>
        <v>0</v>
      </c>
      <c r="M55" s="119">
        <f>SUMIF('2020'!T121:T123,62,'2020'!Q121:Q123)</f>
        <v>0</v>
      </c>
      <c r="N55" s="120">
        <f>SUMIF('2020'!T121:T123,62,'2020'!R121:R123)</f>
        <v>0</v>
      </c>
      <c r="O55" s="234">
        <f t="shared" si="53"/>
        <v>0</v>
      </c>
      <c r="P55" s="119">
        <f t="shared" si="54"/>
        <v>0</v>
      </c>
      <c r="Q55" s="120">
        <f t="shared" si="55"/>
        <v>0</v>
      </c>
      <c r="R55" s="237">
        <f t="shared" si="56"/>
        <v>0</v>
      </c>
    </row>
    <row r="56" spans="2:18" x14ac:dyDescent="0.25">
      <c r="B56" s="213"/>
      <c r="C56" s="125" t="s">
        <v>141</v>
      </c>
      <c r="D56" s="119">
        <f>SUMIF('2020'!K128:K130,10,'2020'!H128:H130)</f>
        <v>0</v>
      </c>
      <c r="E56" s="120">
        <f>SUMIF('2020'!K128:K130,10,'2020'!I128:I130)</f>
        <v>0</v>
      </c>
      <c r="F56" s="122">
        <f t="shared" si="50"/>
        <v>0</v>
      </c>
      <c r="G56" s="119">
        <f>SUMIF('2020'!N128:N130,22,'2020'!K128:K130)</f>
        <v>0</v>
      </c>
      <c r="H56" s="120">
        <f>SUMIF('2020'!N128:N130,22,'2020'!L128:L130)</f>
        <v>0</v>
      </c>
      <c r="I56" s="122">
        <f t="shared" si="51"/>
        <v>0</v>
      </c>
      <c r="J56" s="119">
        <f>SUMIF('2020'!Q128:Q130,35,'2020'!N128:N130)</f>
        <v>0</v>
      </c>
      <c r="K56" s="120">
        <f>SUMIF('2020'!Q128:Q130,35,'2020'!O128:O130)</f>
        <v>0</v>
      </c>
      <c r="L56" s="122">
        <f t="shared" si="52"/>
        <v>0</v>
      </c>
      <c r="M56" s="119">
        <f>SUMIF('2020'!T128:T130,62,'2020'!Q128:Q130)</f>
        <v>0</v>
      </c>
      <c r="N56" s="120">
        <f>SUMIF('2020'!T128:T130,62,'2020'!R128:R130)</f>
        <v>0</v>
      </c>
      <c r="O56" s="234">
        <f t="shared" si="53"/>
        <v>0</v>
      </c>
      <c r="P56" s="119">
        <f t="shared" si="54"/>
        <v>0</v>
      </c>
      <c r="Q56" s="120">
        <f t="shared" si="55"/>
        <v>0</v>
      </c>
      <c r="R56" s="237">
        <f t="shared" si="56"/>
        <v>0</v>
      </c>
    </row>
    <row r="57" spans="2:18" ht="15.75" thickBot="1" x14ac:dyDescent="0.3">
      <c r="B57" s="214"/>
      <c r="C57" s="126" t="s">
        <v>144</v>
      </c>
      <c r="D57" s="134">
        <f>SUMIF('2020'!K135:K137,10,'2020'!H135:H137)</f>
        <v>0</v>
      </c>
      <c r="E57" s="135">
        <f>SUMIF('2020'!K135:K137,10,'2020'!I135:I137)</f>
        <v>0</v>
      </c>
      <c r="F57" s="136">
        <f t="shared" si="50"/>
        <v>0</v>
      </c>
      <c r="G57" s="134">
        <f>SUMIF('2020'!N135:N137,22,'2020'!K135:K137)</f>
        <v>0</v>
      </c>
      <c r="H57" s="135">
        <f>SUMIF('2020'!N135:N137,22,'2020'!L135:L137)</f>
        <v>0</v>
      </c>
      <c r="I57" s="136">
        <f t="shared" si="51"/>
        <v>0</v>
      </c>
      <c r="J57" s="134">
        <f>SUMIF('2020'!Q135:Q137,35,'2020'!N135:N137)</f>
        <v>0</v>
      </c>
      <c r="K57" s="135">
        <f>SUMIF('2020'!Q135:Q137,35,'2020'!O135:O137)</f>
        <v>0</v>
      </c>
      <c r="L57" s="136">
        <f t="shared" si="52"/>
        <v>0</v>
      </c>
      <c r="M57" s="134">
        <f>SUMIF('2020'!T135:T137,62,'2020'!Q135:Q137)</f>
        <v>0</v>
      </c>
      <c r="N57" s="135">
        <f>SUMIF('2020'!T135:T137,62,'2020'!R135:R137)</f>
        <v>0</v>
      </c>
      <c r="O57" s="235">
        <f t="shared" si="53"/>
        <v>0</v>
      </c>
      <c r="P57" s="241">
        <f t="shared" si="54"/>
        <v>0</v>
      </c>
      <c r="Q57" s="242">
        <f t="shared" si="55"/>
        <v>0</v>
      </c>
      <c r="R57" s="238">
        <f t="shared" si="56"/>
        <v>0</v>
      </c>
    </row>
    <row r="58" spans="2:18" ht="17.25" thickTop="1" thickBot="1" x14ac:dyDescent="0.3">
      <c r="B58" s="209" t="s">
        <v>154</v>
      </c>
      <c r="C58" s="210"/>
      <c r="D58" s="44">
        <f>SUM(D46:D57)</f>
        <v>0</v>
      </c>
      <c r="E58" s="44">
        <f t="shared" ref="E58" si="57">SUM(E46:E57)</f>
        <v>0</v>
      </c>
      <c r="F58" s="128">
        <f t="shared" ref="F58" si="58">SUM(F46:F57)</f>
        <v>0</v>
      </c>
      <c r="G58" s="44">
        <f t="shared" ref="G58" si="59">SUM(G46:G57)</f>
        <v>0</v>
      </c>
      <c r="H58" s="44">
        <f t="shared" ref="H58" si="60">SUM(H46:H57)</f>
        <v>0</v>
      </c>
      <c r="I58" s="128">
        <f t="shared" ref="I58" si="61">SUM(I46:I57)</f>
        <v>0</v>
      </c>
      <c r="J58" s="44">
        <f t="shared" ref="J58" si="62">SUM(J46:J57)</f>
        <v>0</v>
      </c>
      <c r="K58" s="44">
        <f t="shared" ref="K58" si="63">SUM(K46:K57)</f>
        <v>0</v>
      </c>
      <c r="L58" s="128">
        <f t="shared" ref="L58" si="64">SUM(L46:L57)</f>
        <v>0</v>
      </c>
      <c r="M58" s="44">
        <f t="shared" ref="M58" si="65">SUM(M46:M57)</f>
        <v>0</v>
      </c>
      <c r="N58" s="44">
        <f t="shared" ref="N58" si="66">SUM(N46:N57)</f>
        <v>0</v>
      </c>
      <c r="O58" s="128">
        <f t="shared" ref="O58" si="67">SUM(O46:O57)</f>
        <v>0</v>
      </c>
      <c r="P58" s="240">
        <f t="shared" ref="P58" si="68">SUM(P46:P57)</f>
        <v>0</v>
      </c>
      <c r="Q58" s="240">
        <f t="shared" ref="Q58" si="69">SUM(Q46:Q57)</f>
        <v>0</v>
      </c>
      <c r="R58" s="129">
        <f t="shared" ref="R58" si="70">SUM(R46:R57)</f>
        <v>0</v>
      </c>
    </row>
    <row r="59" spans="2:18" ht="15.75" thickBot="1" x14ac:dyDescent="0.3"/>
    <row r="60" spans="2:18" ht="29.25" customHeight="1" thickBot="1" x14ac:dyDescent="0.3">
      <c r="B60" s="209" t="s">
        <v>74</v>
      </c>
      <c r="C60" s="210"/>
      <c r="D60" s="44">
        <f>SUM(D19,D32,D45,D58)</f>
        <v>0</v>
      </c>
      <c r="E60" s="44">
        <f t="shared" ref="E60:R60" si="71">SUM(E19,E32,E45,E58)</f>
        <v>0</v>
      </c>
      <c r="F60" s="128">
        <f t="shared" si="71"/>
        <v>0</v>
      </c>
      <c r="G60" s="44">
        <f t="shared" si="71"/>
        <v>0.41666666666666669</v>
      </c>
      <c r="H60" s="44">
        <f t="shared" si="71"/>
        <v>0</v>
      </c>
      <c r="I60" s="128">
        <f t="shared" si="71"/>
        <v>0.41666666666666669</v>
      </c>
      <c r="J60" s="44">
        <f t="shared" si="71"/>
        <v>0</v>
      </c>
      <c r="K60" s="44">
        <f t="shared" si="71"/>
        <v>0</v>
      </c>
      <c r="L60" s="128">
        <f t="shared" si="71"/>
        <v>0</v>
      </c>
      <c r="M60" s="44">
        <f t="shared" si="71"/>
        <v>0</v>
      </c>
      <c r="N60" s="44">
        <f t="shared" si="71"/>
        <v>0</v>
      </c>
      <c r="O60" s="128">
        <f t="shared" si="71"/>
        <v>0</v>
      </c>
      <c r="P60" s="130">
        <f t="shared" si="71"/>
        <v>0.41666666666666669</v>
      </c>
      <c r="Q60" s="130">
        <f t="shared" si="71"/>
        <v>0</v>
      </c>
      <c r="R60" s="129">
        <f t="shared" si="71"/>
        <v>0.41666666666666669</v>
      </c>
    </row>
    <row r="77" spans="17:17" x14ac:dyDescent="0.25">
      <c r="Q77" s="127"/>
    </row>
  </sheetData>
  <sheetProtection selectLockedCells="1"/>
  <mergeCells count="47">
    <mergeCell ref="AQ5:AQ6"/>
    <mergeCell ref="AR5:AR6"/>
    <mergeCell ref="AS5:AS6"/>
    <mergeCell ref="AT5:AT6"/>
    <mergeCell ref="AU5:AU6"/>
    <mergeCell ref="AL5:AL6"/>
    <mergeCell ref="AM5:AM6"/>
    <mergeCell ref="AN5:AN6"/>
    <mergeCell ref="AO5:AO6"/>
    <mergeCell ref="AP5:AP6"/>
    <mergeCell ref="AG5:AG6"/>
    <mergeCell ref="AH5:AH6"/>
    <mergeCell ref="AI5:AI6"/>
    <mergeCell ref="AJ5:AJ6"/>
    <mergeCell ref="AK5:AK6"/>
    <mergeCell ref="Z5:Z6"/>
    <mergeCell ref="AA5:AB5"/>
    <mergeCell ref="AC5:AC6"/>
    <mergeCell ref="AD5:AE5"/>
    <mergeCell ref="AF5:AF6"/>
    <mergeCell ref="T5:T6"/>
    <mergeCell ref="U5:V5"/>
    <mergeCell ref="W5:W6"/>
    <mergeCell ref="X5:Y5"/>
    <mergeCell ref="D4:P4"/>
    <mergeCell ref="B20:B31"/>
    <mergeCell ref="B33:B44"/>
    <mergeCell ref="B46:B57"/>
    <mergeCell ref="B7:B18"/>
    <mergeCell ref="C5:C6"/>
    <mergeCell ref="D5:E5"/>
    <mergeCell ref="F5:F6"/>
    <mergeCell ref="G5:H5"/>
    <mergeCell ref="B5:B6"/>
    <mergeCell ref="J5:K5"/>
    <mergeCell ref="L5:L6"/>
    <mergeCell ref="M5:N5"/>
    <mergeCell ref="P5:P6"/>
    <mergeCell ref="B19:C19"/>
    <mergeCell ref="B32:C32"/>
    <mergeCell ref="R5:R6"/>
    <mergeCell ref="Q5:Q6"/>
    <mergeCell ref="O5:O6"/>
    <mergeCell ref="B60:C60"/>
    <mergeCell ref="I5:I6"/>
    <mergeCell ref="B45:C45"/>
    <mergeCell ref="B58:C5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40"/>
  <sheetViews>
    <sheetView workbookViewId="0">
      <selection activeCell="H27" sqref="H27"/>
    </sheetView>
  </sheetViews>
  <sheetFormatPr baseColWidth="10" defaultRowHeight="15" x14ac:dyDescent="0.25"/>
  <cols>
    <col min="3" max="7" width="17.7109375" customWidth="1"/>
  </cols>
  <sheetData>
    <row r="4" spans="3:9" ht="15.75" thickBot="1" x14ac:dyDescent="0.3"/>
    <row r="5" spans="3:9" ht="15.75" thickBot="1" x14ac:dyDescent="0.3">
      <c r="C5" s="37" t="s">
        <v>71</v>
      </c>
      <c r="E5" s="7" t="s">
        <v>22</v>
      </c>
      <c r="G5" s="39" t="s">
        <v>75</v>
      </c>
      <c r="I5" s="39" t="s">
        <v>73</v>
      </c>
    </row>
    <row r="6" spans="3:9" x14ac:dyDescent="0.25">
      <c r="C6" s="36" t="s">
        <v>30</v>
      </c>
      <c r="E6" s="19" t="s">
        <v>64</v>
      </c>
      <c r="G6" s="3"/>
      <c r="I6" s="3">
        <v>2017</v>
      </c>
    </row>
    <row r="7" spans="3:9" x14ac:dyDescent="0.25">
      <c r="C7" s="17" t="s">
        <v>31</v>
      </c>
      <c r="E7" s="14" t="s">
        <v>61</v>
      </c>
      <c r="G7" s="40">
        <v>10</v>
      </c>
      <c r="I7" s="2">
        <v>2018</v>
      </c>
    </row>
    <row r="8" spans="3:9" x14ac:dyDescent="0.25">
      <c r="C8" s="17" t="s">
        <v>32</v>
      </c>
      <c r="E8" s="14" t="s">
        <v>65</v>
      </c>
      <c r="G8" s="41">
        <v>22</v>
      </c>
      <c r="I8" s="2">
        <v>2019</v>
      </c>
    </row>
    <row r="9" spans="3:9" x14ac:dyDescent="0.25">
      <c r="C9" s="17" t="s">
        <v>33</v>
      </c>
      <c r="E9" s="14" t="s">
        <v>67</v>
      </c>
      <c r="G9" s="41">
        <v>35</v>
      </c>
      <c r="I9" s="2">
        <v>2020</v>
      </c>
    </row>
    <row r="10" spans="3:9" x14ac:dyDescent="0.25">
      <c r="C10" s="17" t="s">
        <v>29</v>
      </c>
      <c r="E10" s="14" t="s">
        <v>63</v>
      </c>
      <c r="G10" s="41">
        <v>62</v>
      </c>
    </row>
    <row r="11" spans="3:9" x14ac:dyDescent="0.25">
      <c r="C11" s="17" t="s">
        <v>34</v>
      </c>
      <c r="E11" s="14" t="s">
        <v>68</v>
      </c>
      <c r="G11" s="2"/>
    </row>
    <row r="12" spans="3:9" x14ac:dyDescent="0.25">
      <c r="C12" s="17" t="s">
        <v>35</v>
      </c>
      <c r="E12" s="14" t="s">
        <v>76</v>
      </c>
    </row>
    <row r="13" spans="3:9" x14ac:dyDescent="0.25">
      <c r="C13" s="17" t="s">
        <v>36</v>
      </c>
      <c r="E13" s="14" t="s">
        <v>77</v>
      </c>
    </row>
    <row r="14" spans="3:9" x14ac:dyDescent="0.25">
      <c r="C14" s="17" t="s">
        <v>37</v>
      </c>
      <c r="E14" s="14" t="s">
        <v>72</v>
      </c>
    </row>
    <row r="15" spans="3:9" x14ac:dyDescent="0.25">
      <c r="C15" s="17" t="s">
        <v>38</v>
      </c>
      <c r="E15" s="14" t="s">
        <v>78</v>
      </c>
    </row>
    <row r="16" spans="3:9" x14ac:dyDescent="0.25">
      <c r="C16" s="17" t="s">
        <v>39</v>
      </c>
      <c r="E16" s="14" t="s">
        <v>79</v>
      </c>
    </row>
    <row r="17" spans="3:5" x14ac:dyDescent="0.25">
      <c r="C17" s="17" t="s">
        <v>40</v>
      </c>
      <c r="E17" s="14" t="s">
        <v>80</v>
      </c>
    </row>
    <row r="18" spans="3:5" x14ac:dyDescent="0.25">
      <c r="C18" s="17" t="s">
        <v>41</v>
      </c>
    </row>
    <row r="19" spans="3:5" x14ac:dyDescent="0.25">
      <c r="C19" s="17" t="s">
        <v>42</v>
      </c>
    </row>
    <row r="20" spans="3:5" x14ac:dyDescent="0.25">
      <c r="C20" s="17" t="s">
        <v>43</v>
      </c>
    </row>
    <row r="21" spans="3:5" x14ac:dyDescent="0.25">
      <c r="C21" s="17" t="s">
        <v>44</v>
      </c>
    </row>
    <row r="22" spans="3:5" x14ac:dyDescent="0.25">
      <c r="C22" s="17" t="s">
        <v>45</v>
      </c>
    </row>
    <row r="23" spans="3:5" x14ac:dyDescent="0.25">
      <c r="C23" s="17" t="s">
        <v>46</v>
      </c>
    </row>
    <row r="24" spans="3:5" x14ac:dyDescent="0.25">
      <c r="C24" s="17" t="s">
        <v>47</v>
      </c>
    </row>
    <row r="25" spans="3:5" x14ac:dyDescent="0.25">
      <c r="C25" s="17" t="s">
        <v>48</v>
      </c>
    </row>
    <row r="26" spans="3:5" x14ac:dyDescent="0.25">
      <c r="C26" s="17" t="s">
        <v>49</v>
      </c>
    </row>
    <row r="27" spans="3:5" x14ac:dyDescent="0.25">
      <c r="C27" s="17" t="s">
        <v>50</v>
      </c>
    </row>
    <row r="28" spans="3:5" x14ac:dyDescent="0.25">
      <c r="C28" s="17" t="s">
        <v>51</v>
      </c>
    </row>
    <row r="29" spans="3:5" x14ac:dyDescent="0.25">
      <c r="C29" s="17" t="s">
        <v>52</v>
      </c>
    </row>
    <row r="30" spans="3:5" x14ac:dyDescent="0.25">
      <c r="C30" s="17" t="s">
        <v>53</v>
      </c>
    </row>
    <row r="31" spans="3:5" x14ac:dyDescent="0.25">
      <c r="C31" s="17" t="s">
        <v>54</v>
      </c>
    </row>
    <row r="32" spans="3:5" x14ac:dyDescent="0.25">
      <c r="C32" s="17" t="s">
        <v>28</v>
      </c>
    </row>
    <row r="33" spans="3:3" x14ac:dyDescent="0.25">
      <c r="C33" s="17" t="s">
        <v>55</v>
      </c>
    </row>
    <row r="34" spans="3:3" x14ac:dyDescent="0.25">
      <c r="C34" s="17" t="s">
        <v>56</v>
      </c>
    </row>
    <row r="35" spans="3:3" x14ac:dyDescent="0.25">
      <c r="C35" s="17" t="s">
        <v>57</v>
      </c>
    </row>
    <row r="36" spans="3:3" x14ac:dyDescent="0.25">
      <c r="C36" s="17" t="s">
        <v>58</v>
      </c>
    </row>
    <row r="37" spans="3:3" x14ac:dyDescent="0.25">
      <c r="C37" s="17" t="s">
        <v>59</v>
      </c>
    </row>
    <row r="38" spans="3:3" x14ac:dyDescent="0.25">
      <c r="C38" s="17" t="s">
        <v>60</v>
      </c>
    </row>
    <row r="39" spans="3:3" x14ac:dyDescent="0.25">
      <c r="C39" s="2"/>
    </row>
    <row r="40" spans="3:3" x14ac:dyDescent="0.25">
      <c r="C40" s="17"/>
    </row>
  </sheetData>
  <dataValidations count="1">
    <dataValidation type="list" allowBlank="1" showInputMessage="1" showErrorMessage="1" sqref="G8:G10">
      <formula1>coefficient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2017</vt:lpstr>
      <vt:lpstr>2018</vt:lpstr>
      <vt:lpstr>2019</vt:lpstr>
      <vt:lpstr>2020</vt:lpstr>
      <vt:lpstr>BRAA</vt:lpstr>
      <vt:lpstr>BILAN GENERAL</vt:lpstr>
      <vt:lpstr>DATA</vt:lpstr>
      <vt:lpstr>'BILAN GENERAL'!ANNEE</vt:lpstr>
      <vt:lpstr>ANNEE</vt:lpstr>
      <vt:lpstr>captain</vt:lpstr>
      <vt:lpstr>coefficient</vt:lpstr>
      <vt:lpstr>registration</vt:lpstr>
      <vt:lpstr>BRAA!Zone_d_impression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2017-01-23T15:25:22Z</dcterms:modified>
</cp:coreProperties>
</file>