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checkCompatibility="1" defaultThemeVersion="124226"/>
  <bookViews>
    <workbookView xWindow="0" yWindow="0" windowWidth="20265" windowHeight="7575" tabRatio="910" firstSheet="13" activeTab="19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45621"/>
</workbook>
</file>

<file path=xl/calcChain.xml><?xml version="1.0" encoding="utf-8"?>
<calcChain xmlns="http://schemas.openxmlformats.org/spreadsheetml/2006/main">
  <c r="P1" i="253" l="1"/>
  <c r="X17" i="117" l="1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X16" i="117" l="1"/>
  <c r="AA16" i="117" s="1"/>
  <c r="B12" i="117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U27" i="117" s="1"/>
  <c r="N26" i="250"/>
  <c r="G27" i="117" s="1"/>
  <c r="N26" i="237"/>
  <c r="Q27" i="117" s="1"/>
  <c r="N26" i="201"/>
  <c r="D27" i="117" s="1"/>
  <c r="N26" i="252"/>
  <c r="H27" i="117" s="1"/>
  <c r="N26" i="230"/>
  <c r="L27" i="117" s="1"/>
  <c r="N26" i="4"/>
  <c r="I27" i="117" s="1"/>
  <c r="N26" i="238"/>
  <c r="S27" i="117" s="1"/>
  <c r="N26" i="231"/>
  <c r="M27" i="117" s="1"/>
  <c r="N26" i="253"/>
  <c r="W27" i="117" s="1"/>
  <c r="N26" i="241"/>
  <c r="V27" i="117" s="1"/>
  <c r="N26" i="255"/>
  <c r="R27" i="117" s="1"/>
  <c r="N26" i="236"/>
  <c r="P27" i="117" s="1"/>
  <c r="N26" i="234"/>
  <c r="O27" i="117" s="1"/>
  <c r="N26" i="233"/>
  <c r="N27" i="117" s="1"/>
  <c r="N26" i="245"/>
  <c r="K27" i="117" s="1"/>
  <c r="N26" i="210"/>
  <c r="J27" i="117" s="1"/>
  <c r="N26" i="227"/>
  <c r="F27" i="117" s="1"/>
  <c r="N26" i="229"/>
  <c r="E27" i="117" s="1"/>
  <c r="N26" i="23"/>
  <c r="C27" i="117" s="1"/>
  <c r="N26" i="202"/>
  <c r="B27" i="117" s="1"/>
  <c r="N26" i="239"/>
  <c r="T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<sst xmlns="http://schemas.openxmlformats.org/spreadsheetml/2006/main" count="775" uniqueCount="62">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</sst>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 * #,##0.00_ ;_ * \-#,##0.00_ ;_ * &quot;-&quot;??_ ;_ @_ "/>
    <numFmt numFmtId="164" formatCode="_-* #,##0.00\ _€_-;\-* #,##0.00\ _€_-;_-* &quot;-&quot;??\ _€_-;_-@_-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43" fontId="3" fillId="0" borderId="3" xfId="2" applyFont="1" applyBorder="1"/>
    <xf numFmtId="43" fontId="3" fillId="0" borderId="2" xfId="0" applyNumberFormat="1" applyFont="1" applyBorder="1"/>
    <xf numFmtId="43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43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43" fontId="3" fillId="3" borderId="19" xfId="2" applyFont="1" applyFill="1" applyBorder="1"/>
    <xf numFmtId="0" fontId="4" fillId="4" borderId="13" xfId="0" applyFont="1" applyFill="1" applyBorder="1"/>
    <xf numFmtId="43" fontId="3" fillId="4" borderId="20" xfId="2" applyFont="1" applyFill="1" applyBorder="1"/>
    <xf numFmtId="43" fontId="3" fillId="4" borderId="21" xfId="2" applyFont="1" applyFill="1" applyBorder="1"/>
    <xf numFmtId="43" fontId="3" fillId="4" borderId="22" xfId="2" applyFont="1" applyFill="1" applyBorder="1"/>
    <xf numFmtId="43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43" fontId="4" fillId="0" borderId="6" xfId="0" applyNumberFormat="1" applyFont="1" applyBorder="1"/>
    <xf numFmtId="43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43" fontId="0" fillId="0" borderId="27" xfId="0" applyNumberFormat="1" applyBorder="1"/>
    <xf numFmtId="43" fontId="4" fillId="0" borderId="3" xfId="2" applyFont="1" applyBorder="1"/>
    <xf numFmtId="43" fontId="5" fillId="4" borderId="20" xfId="0" applyNumberFormat="1" applyFont="1" applyFill="1" applyBorder="1"/>
    <xf numFmtId="0" fontId="0" fillId="0" borderId="26" xfId="0" applyBorder="1"/>
    <xf numFmtId="43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43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43" fontId="4" fillId="0" borderId="10" xfId="0" applyNumberFormat="1" applyFont="1" applyBorder="1"/>
    <xf numFmtId="43" fontId="4" fillId="0" borderId="9" xfId="2" applyFont="1" applyBorder="1"/>
    <xf numFmtId="43" fontId="3" fillId="0" borderId="9" xfId="2" applyFont="1" applyFill="1" applyBorder="1"/>
    <xf numFmtId="164" fontId="0" fillId="0" borderId="0" xfId="0" applyNumberFormat="1"/>
    <xf numFmtId="43" fontId="5" fillId="4" borderId="21" xfId="0" applyNumberFormat="1" applyFont="1" applyFill="1" applyBorder="1"/>
    <xf numFmtId="43" fontId="5" fillId="4" borderId="34" xfId="0" applyNumberFormat="1" applyFont="1" applyFill="1" applyBorder="1"/>
    <xf numFmtId="43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J15" sqref="J15:J1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0.25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0.25</v>
      </c>
    </row>
    <row r="15" spans="1:14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25.25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0.5</v>
      </c>
      <c r="C10" s="8">
        <v>0.5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1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4.7509999999999994</v>
      </c>
      <c r="C14" s="8">
        <v>1</v>
      </c>
      <c r="D14" s="8">
        <v>2.75</v>
      </c>
      <c r="E14" s="8">
        <v>17.5</v>
      </c>
      <c r="F14" s="8">
        <v>1.5</v>
      </c>
      <c r="G14" s="8">
        <v>1</v>
      </c>
      <c r="H14" s="8">
        <v>2</v>
      </c>
      <c r="I14" s="8">
        <v>0.5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31.000999999999998</v>
      </c>
    </row>
    <row r="15" spans="1:14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57.000999999999998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zoomScaleNormal="100" zoomScaleSheetLayoutView="100" workbookViewId="0">
      <selection activeCell="W10" sqref="W10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0.25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0.25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3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3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28.25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J13" sqref="J13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>
        <v>2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2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27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E31" sqref="E31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0.5</v>
      </c>
      <c r="C10" s="8">
        <v>0.5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1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7" x14ac:dyDescent="0.2">
      <c r="A16" s="5" t="s">
        <v>35</v>
      </c>
      <c r="B16" s="18">
        <v>1</v>
      </c>
      <c r="C16" s="8">
        <v>9.75</v>
      </c>
      <c r="D16" s="8">
        <v>1</v>
      </c>
      <c r="E16" s="8">
        <v>1.75</v>
      </c>
      <c r="F16" s="8">
        <v>1</v>
      </c>
      <c r="G16" s="8">
        <v>1.5</v>
      </c>
      <c r="H16" s="8">
        <v>0.5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16.5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42.5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50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50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0.5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0.5</v>
      </c>
    </row>
    <row r="15" spans="1:14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75.5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1.5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1.5</v>
      </c>
    </row>
    <row r="10" spans="1:14" x14ac:dyDescent="0.2">
      <c r="A10" s="5" t="s">
        <v>31</v>
      </c>
      <c r="B10" s="18">
        <v>7</v>
      </c>
      <c r="C10" s="8">
        <v>5.5</v>
      </c>
      <c r="D10" s="8">
        <v>3.5</v>
      </c>
      <c r="E10" s="8">
        <v>4</v>
      </c>
      <c r="F10" s="8">
        <v>5</v>
      </c>
      <c r="G10" s="8">
        <v>5</v>
      </c>
      <c r="H10" s="8">
        <v>1.5</v>
      </c>
      <c r="I10" s="8">
        <v>1.5</v>
      </c>
      <c r="J10" s="8">
        <v>1.5</v>
      </c>
      <c r="K10" s="8">
        <v>1.5</v>
      </c>
      <c r="L10" s="8">
        <v>1.5</v>
      </c>
      <c r="M10" s="8">
        <v>1.5</v>
      </c>
      <c r="N10" s="9">
        <f>SUM(B10:M10)</f>
        <v>39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3</v>
      </c>
      <c r="C13" s="8">
        <v>1.5</v>
      </c>
      <c r="D13" s="8">
        <v>0</v>
      </c>
      <c r="E13" s="8">
        <v>1.75</v>
      </c>
      <c r="F13" s="8">
        <v>0</v>
      </c>
      <c r="G13" s="8">
        <v>0.25</v>
      </c>
      <c r="H13" s="8">
        <v>0.5</v>
      </c>
      <c r="I13" s="8">
        <v>1.25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8.25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4" x14ac:dyDescent="0.2">
      <c r="A16" s="5" t="s">
        <v>35</v>
      </c>
      <c r="B16" s="18">
        <v>30.25</v>
      </c>
      <c r="C16" s="8">
        <v>24.5</v>
      </c>
      <c r="D16" s="8">
        <v>51.75</v>
      </c>
      <c r="E16" s="8">
        <v>24</v>
      </c>
      <c r="F16" s="8">
        <v>36.5</v>
      </c>
      <c r="G16" s="8">
        <v>48.5</v>
      </c>
      <c r="H16" s="8">
        <v>22.25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237.75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2</v>
      </c>
      <c r="C24" s="8">
        <v>3</v>
      </c>
      <c r="D24" s="8">
        <v>4</v>
      </c>
      <c r="E24" s="8">
        <v>2</v>
      </c>
      <c r="F24" s="8">
        <v>6</v>
      </c>
      <c r="G24" s="8">
        <v>2</v>
      </c>
      <c r="H24" s="8">
        <v>2</v>
      </c>
      <c r="I24" s="8">
        <v>2</v>
      </c>
      <c r="J24" s="8">
        <v>2</v>
      </c>
      <c r="K24" s="8">
        <v>2</v>
      </c>
      <c r="L24" s="8">
        <v>2</v>
      </c>
      <c r="M24" s="10">
        <v>2</v>
      </c>
      <c r="N24" s="9">
        <f>SUM(B24:M24)</f>
        <v>31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342.5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5</v>
      </c>
    </row>
    <row r="10" spans="1:20" x14ac:dyDescent="0.2">
      <c r="A10" s="5" t="s">
        <v>31</v>
      </c>
      <c r="B10" s="18">
        <v>15</v>
      </c>
      <c r="C10" s="8">
        <v>11.5</v>
      </c>
      <c r="D10" s="8">
        <v>12</v>
      </c>
      <c r="E10" s="8">
        <v>12.5</v>
      </c>
      <c r="F10" s="8">
        <v>9.5</v>
      </c>
      <c r="G10" s="8">
        <v>16.75</v>
      </c>
      <c r="H10" s="8">
        <v>7.75</v>
      </c>
      <c r="I10" s="8">
        <v>3</v>
      </c>
      <c r="J10" s="8">
        <v>3</v>
      </c>
      <c r="K10" s="8">
        <v>3</v>
      </c>
      <c r="L10" s="8">
        <v>3</v>
      </c>
      <c r="M10" s="8">
        <v>3</v>
      </c>
      <c r="N10" s="9">
        <f>SUM(B10:M10)</f>
        <v>100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54.5</v>
      </c>
      <c r="C13" s="8">
        <v>26.25</v>
      </c>
      <c r="D13" s="8">
        <v>19.75</v>
      </c>
      <c r="E13" s="8">
        <v>16.5</v>
      </c>
      <c r="F13" s="8">
        <v>12</v>
      </c>
      <c r="G13" s="8">
        <v>22.25</v>
      </c>
      <c r="H13" s="8">
        <v>11.75</v>
      </c>
      <c r="I13" s="8">
        <v>10.5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173.5</v>
      </c>
    </row>
    <row r="14" spans="1:20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0.25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0.25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0" x14ac:dyDescent="0.2">
      <c r="A16" s="5" t="s">
        <v>35</v>
      </c>
      <c r="B16" s="18">
        <v>0.25</v>
      </c>
      <c r="C16" s="8">
        <v>0.25</v>
      </c>
      <c r="D16" s="8">
        <v>0.25</v>
      </c>
      <c r="E16" s="8">
        <v>0.25</v>
      </c>
      <c r="F16" s="8">
        <v>0</v>
      </c>
      <c r="G16" s="8">
        <v>0</v>
      </c>
      <c r="H16" s="8">
        <v>1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2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>
        <v>0</v>
      </c>
      <c r="E24" s="8">
        <v>6</v>
      </c>
      <c r="F24" s="8">
        <v>2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10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317.75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6.5</v>
      </c>
      <c r="C9" s="8">
        <v>8.5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15</v>
      </c>
    </row>
    <row r="10" spans="1:21" x14ac:dyDescent="0.2">
      <c r="A10" s="5" t="s">
        <v>31</v>
      </c>
      <c r="B10" s="18">
        <v>23.75</v>
      </c>
      <c r="C10" s="8">
        <v>19.25</v>
      </c>
      <c r="D10" s="8">
        <v>26.75</v>
      </c>
      <c r="E10" s="8">
        <v>26.75</v>
      </c>
      <c r="F10" s="8">
        <v>25</v>
      </c>
      <c r="G10" s="8">
        <v>26.75</v>
      </c>
      <c r="H10" s="8">
        <v>17.75</v>
      </c>
      <c r="I10" s="8">
        <v>9.25</v>
      </c>
      <c r="J10" s="8">
        <v>9.25</v>
      </c>
      <c r="K10" s="8">
        <v>9.25</v>
      </c>
      <c r="L10" s="8">
        <v>9.25</v>
      </c>
      <c r="M10" s="8">
        <v>9.25</v>
      </c>
      <c r="N10" s="9">
        <f>SUM(B10:M10)</f>
        <v>212.25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5.75</v>
      </c>
      <c r="C13" s="8">
        <v>8.75</v>
      </c>
      <c r="D13" s="8">
        <v>8.5</v>
      </c>
      <c r="E13" s="8">
        <v>14</v>
      </c>
      <c r="F13" s="8">
        <v>7.25</v>
      </c>
      <c r="G13" s="8">
        <v>14.5</v>
      </c>
      <c r="H13" s="8">
        <v>4.5</v>
      </c>
      <c r="I13" s="8">
        <v>3.75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67</v>
      </c>
    </row>
    <row r="14" spans="1:21" x14ac:dyDescent="0.2">
      <c r="A14" s="5" t="s">
        <v>33</v>
      </c>
      <c r="B14" s="18">
        <v>29.25</v>
      </c>
      <c r="C14" s="8">
        <v>24</v>
      </c>
      <c r="D14" s="8">
        <v>25.25</v>
      </c>
      <c r="E14" s="8">
        <v>16.75</v>
      </c>
      <c r="F14" s="8">
        <v>12.75</v>
      </c>
      <c r="G14" s="8">
        <v>47.5</v>
      </c>
      <c r="H14" s="8">
        <v>13</v>
      </c>
      <c r="I14" s="8">
        <v>6.5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175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1" s="11" customFormat="1" x14ac:dyDescent="0.2">
      <c r="A16" s="5" t="s">
        <v>35</v>
      </c>
      <c r="B16" s="18">
        <v>3.25</v>
      </c>
      <c r="C16" s="8">
        <v>3</v>
      </c>
      <c r="D16" s="8">
        <v>0.5</v>
      </c>
      <c r="E16" s="8">
        <v>0</v>
      </c>
      <c r="F16" s="8">
        <v>2.5</v>
      </c>
      <c r="G16" s="8">
        <v>1</v>
      </c>
      <c r="H16" s="8">
        <v>2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12.25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129</v>
      </c>
      <c r="C24" s="8">
        <v>116</v>
      </c>
      <c r="D24" s="8">
        <v>119</v>
      </c>
      <c r="E24" s="8">
        <v>129</v>
      </c>
      <c r="F24" s="8">
        <v>110</v>
      </c>
      <c r="G24" s="8">
        <v>137</v>
      </c>
      <c r="H24" s="8">
        <v>101</v>
      </c>
      <c r="I24" s="8">
        <v>54</v>
      </c>
      <c r="J24" s="8">
        <v>54</v>
      </c>
      <c r="K24" s="8">
        <v>54</v>
      </c>
      <c r="L24" s="8">
        <v>54</v>
      </c>
      <c r="M24" s="10">
        <v>54</v>
      </c>
      <c r="N24" s="9">
        <f>SUM(B24:M24)</f>
        <v>1111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1617.5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2.5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2.5</v>
      </c>
    </row>
    <row r="10" spans="1:22" x14ac:dyDescent="0.2">
      <c r="A10" s="5" t="s">
        <v>31</v>
      </c>
      <c r="B10" s="18">
        <v>6.5</v>
      </c>
      <c r="C10" s="8">
        <v>4</v>
      </c>
      <c r="D10" s="8">
        <v>9.25</v>
      </c>
      <c r="E10" s="8">
        <v>5</v>
      </c>
      <c r="F10" s="8">
        <v>6</v>
      </c>
      <c r="G10" s="8">
        <v>4.5</v>
      </c>
      <c r="H10" s="8">
        <v>3.25</v>
      </c>
      <c r="I10" s="8">
        <v>2.5</v>
      </c>
      <c r="J10" s="8">
        <v>2.5</v>
      </c>
      <c r="K10" s="8">
        <v>2.5</v>
      </c>
      <c r="L10" s="8">
        <v>2.5</v>
      </c>
      <c r="M10" s="8">
        <v>2.5</v>
      </c>
      <c r="N10" s="9">
        <f>SUM(B10:M10)</f>
        <v>51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0.5</v>
      </c>
      <c r="C13" s="8">
        <v>1</v>
      </c>
      <c r="D13" s="8">
        <v>0</v>
      </c>
      <c r="E13" s="8">
        <v>1</v>
      </c>
      <c r="F13" s="8">
        <v>1</v>
      </c>
      <c r="G13" s="8">
        <v>1.5</v>
      </c>
      <c r="H13" s="8">
        <v>1.5</v>
      </c>
      <c r="I13" s="8">
        <v>0.25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6.75</v>
      </c>
    </row>
    <row r="14" spans="1:22" x14ac:dyDescent="0.2">
      <c r="A14" s="5" t="s">
        <v>33</v>
      </c>
      <c r="B14" s="18">
        <v>8.25</v>
      </c>
      <c r="C14" s="8">
        <v>3.75</v>
      </c>
      <c r="D14" s="8">
        <v>17</v>
      </c>
      <c r="E14" s="8">
        <v>8.5</v>
      </c>
      <c r="F14" s="8">
        <v>10.75</v>
      </c>
      <c r="G14" s="8">
        <v>2.5</v>
      </c>
      <c r="H14" s="8">
        <v>20.25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71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>
        <v>2</v>
      </c>
      <c r="E24" s="8">
        <v>0</v>
      </c>
      <c r="F24" s="8">
        <v>2</v>
      </c>
      <c r="G24" s="8">
        <v>1</v>
      </c>
      <c r="H24" s="8">
        <v>1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20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176.25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1.5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1.5</v>
      </c>
    </row>
    <row r="10" spans="1:23" x14ac:dyDescent="0.2">
      <c r="A10" s="5" t="s">
        <v>31</v>
      </c>
      <c r="B10" s="18">
        <v>15.75</v>
      </c>
      <c r="C10" s="8">
        <v>10</v>
      </c>
      <c r="D10" s="8">
        <v>12.5</v>
      </c>
      <c r="E10" s="8">
        <v>10.25</v>
      </c>
      <c r="F10" s="8">
        <v>11.5</v>
      </c>
      <c r="G10" s="8">
        <v>10.5</v>
      </c>
      <c r="H10" s="8">
        <v>9.75</v>
      </c>
      <c r="I10" s="8">
        <v>4</v>
      </c>
      <c r="J10" s="8">
        <v>4</v>
      </c>
      <c r="K10" s="8">
        <v>4</v>
      </c>
      <c r="L10" s="8">
        <v>4</v>
      </c>
      <c r="M10" s="8">
        <v>4</v>
      </c>
      <c r="N10" s="9">
        <f>SUM(B10:M10)</f>
        <v>100.25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6</v>
      </c>
      <c r="C13" s="8">
        <v>4</v>
      </c>
      <c r="D13" s="8">
        <v>14</v>
      </c>
      <c r="E13" s="8">
        <v>9.25</v>
      </c>
      <c r="F13" s="8">
        <v>5</v>
      </c>
      <c r="G13" s="8">
        <v>8.25</v>
      </c>
      <c r="H13" s="8">
        <v>4</v>
      </c>
      <c r="I13" s="8">
        <v>3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53.5</v>
      </c>
    </row>
    <row r="14" spans="1:23" x14ac:dyDescent="0.2">
      <c r="A14" s="5" t="s">
        <v>33</v>
      </c>
      <c r="B14" s="18">
        <v>15.25</v>
      </c>
      <c r="C14" s="8">
        <v>25.75</v>
      </c>
      <c r="D14" s="8">
        <v>56.25</v>
      </c>
      <c r="E14" s="8">
        <v>61.75</v>
      </c>
      <c r="F14" s="8">
        <v>21.25</v>
      </c>
      <c r="G14" s="8">
        <v>23.5</v>
      </c>
      <c r="H14" s="8">
        <v>13.75</v>
      </c>
      <c r="I14" s="8">
        <v>5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222.5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3" x14ac:dyDescent="0.2">
      <c r="A16" s="5" t="s">
        <v>35</v>
      </c>
      <c r="B16" s="18">
        <v>0.75</v>
      </c>
      <c r="C16" s="8">
        <v>1.75</v>
      </c>
      <c r="D16" s="8">
        <v>0.25</v>
      </c>
      <c r="E16" s="8">
        <v>1.75</v>
      </c>
      <c r="F16" s="8">
        <v>0</v>
      </c>
      <c r="G16" s="8">
        <v>0</v>
      </c>
      <c r="H16" s="8">
        <v>1.75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6.25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>
        <v>1</v>
      </c>
      <c r="C19" s="8">
        <v>14.95</v>
      </c>
      <c r="D19" s="8">
        <v>21.150000000000002</v>
      </c>
      <c r="E19" s="8">
        <v>35.420000000000009</v>
      </c>
      <c r="F19" s="8">
        <v>15.97</v>
      </c>
      <c r="G19" s="8">
        <v>2.19</v>
      </c>
      <c r="H19" s="8">
        <v>2.1800000000000002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92.860000000000014</v>
      </c>
      <c r="O19" s="11"/>
    </row>
    <row r="20" spans="1:2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0</v>
      </c>
      <c r="C24" s="8">
        <v>1</v>
      </c>
      <c r="D24" s="8">
        <v>4</v>
      </c>
      <c r="E24" s="8">
        <v>2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7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559.23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84.57</v>
      </c>
      <c r="C9" s="8">
        <v>106.54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191.11</v>
      </c>
    </row>
    <row r="10" spans="1:24" x14ac:dyDescent="0.2">
      <c r="A10" s="5" t="s">
        <v>31</v>
      </c>
      <c r="B10" s="18">
        <v>27.25</v>
      </c>
      <c r="C10" s="8">
        <v>22.25</v>
      </c>
      <c r="D10" s="8">
        <v>16.5</v>
      </c>
      <c r="E10" s="8">
        <v>27</v>
      </c>
      <c r="F10" s="8">
        <v>30.5</v>
      </c>
      <c r="G10" s="8">
        <v>29.5</v>
      </c>
      <c r="H10" s="8">
        <v>21</v>
      </c>
      <c r="I10" s="8">
        <v>8.5</v>
      </c>
      <c r="J10" s="8">
        <v>8.5</v>
      </c>
      <c r="K10" s="8">
        <v>8.5</v>
      </c>
      <c r="L10" s="8">
        <v>8.5</v>
      </c>
      <c r="M10" s="8">
        <v>8.5</v>
      </c>
      <c r="N10" s="9">
        <f>SUM(B10:M10)</f>
        <v>216.5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20.5</v>
      </c>
      <c r="C13" s="8">
        <v>64.25</v>
      </c>
      <c r="D13" s="8">
        <v>63</v>
      </c>
      <c r="E13" s="8">
        <v>51</v>
      </c>
      <c r="F13" s="8">
        <v>36.5</v>
      </c>
      <c r="G13" s="8">
        <v>51.25</v>
      </c>
      <c r="H13" s="8">
        <v>34</v>
      </c>
      <c r="I13" s="8">
        <v>24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344.5</v>
      </c>
    </row>
    <row r="14" spans="1:24" x14ac:dyDescent="0.2">
      <c r="A14" s="5" t="s">
        <v>33</v>
      </c>
      <c r="B14" s="18">
        <v>0</v>
      </c>
      <c r="C14" s="8">
        <v>0.25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0.25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4" x14ac:dyDescent="0.2">
      <c r="A16" s="5" t="s">
        <v>35</v>
      </c>
      <c r="B16" s="18">
        <v>0.25</v>
      </c>
      <c r="C16" s="8">
        <v>0.25</v>
      </c>
      <c r="D16" s="8">
        <v>0.25</v>
      </c>
      <c r="E16" s="8">
        <v>1</v>
      </c>
      <c r="F16" s="8">
        <v>0</v>
      </c>
      <c r="G16" s="8">
        <v>0</v>
      </c>
      <c r="H16" s="8">
        <v>1.25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3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85.03</v>
      </c>
      <c r="C19" s="8">
        <v>67.98</v>
      </c>
      <c r="D19" s="8">
        <v>104.12</v>
      </c>
      <c r="E19" s="8">
        <v>82</v>
      </c>
      <c r="F19" s="8">
        <v>73</v>
      </c>
      <c r="G19" s="8">
        <v>100.75000000000001</v>
      </c>
      <c r="H19" s="8">
        <v>50.160000000000004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563.04</v>
      </c>
      <c r="O19" s="11"/>
    </row>
    <row r="20" spans="1:2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>
        <v>2</v>
      </c>
      <c r="D24" s="8">
        <v>2</v>
      </c>
      <c r="E24" s="8">
        <v>0</v>
      </c>
      <c r="F24" s="8">
        <v>4</v>
      </c>
      <c r="G24" s="8">
        <v>1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10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1637.44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25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J15" sqref="J15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2.5</v>
      </c>
      <c r="C9" s="8">
        <v>2.5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5</v>
      </c>
    </row>
    <row r="10" spans="1:26" x14ac:dyDescent="0.2">
      <c r="A10" s="5" t="s">
        <v>31</v>
      </c>
      <c r="B10" s="18">
        <v>8.25</v>
      </c>
      <c r="C10" s="8">
        <v>6</v>
      </c>
      <c r="D10" s="8">
        <v>10</v>
      </c>
      <c r="E10" s="8">
        <v>4</v>
      </c>
      <c r="F10" s="8">
        <v>4.5</v>
      </c>
      <c r="G10" s="8">
        <v>7.5</v>
      </c>
      <c r="H10" s="8">
        <v>3.5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9">
        <f>SUM(B10:M10)</f>
        <v>48.75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8.25</v>
      </c>
      <c r="C13" s="8">
        <v>5.5</v>
      </c>
      <c r="D13" s="8">
        <v>17.5</v>
      </c>
      <c r="E13" s="8">
        <v>14.5</v>
      </c>
      <c r="F13" s="8">
        <v>16.25</v>
      </c>
      <c r="G13" s="8">
        <v>7.25</v>
      </c>
      <c r="H13" s="8">
        <v>5.25</v>
      </c>
      <c r="I13" s="8">
        <v>4.5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79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6" x14ac:dyDescent="0.2">
      <c r="A16" s="5" t="s">
        <v>35</v>
      </c>
      <c r="B16" s="18">
        <v>0.25</v>
      </c>
      <c r="C16" s="8">
        <v>0.25</v>
      </c>
      <c r="D16" s="8">
        <v>1</v>
      </c>
      <c r="E16" s="8">
        <v>0.25</v>
      </c>
      <c r="F16" s="8">
        <v>0</v>
      </c>
      <c r="G16" s="8">
        <v>0</v>
      </c>
      <c r="H16" s="8">
        <v>1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2.75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12</v>
      </c>
      <c r="C24" s="8">
        <v>11</v>
      </c>
      <c r="D24" s="8">
        <v>13</v>
      </c>
      <c r="E24" s="8">
        <v>11</v>
      </c>
      <c r="F24" s="8">
        <v>5</v>
      </c>
      <c r="G24" s="8">
        <v>9</v>
      </c>
      <c r="H24" s="8">
        <v>3</v>
      </c>
      <c r="I24" s="8">
        <v>3</v>
      </c>
      <c r="J24" s="8">
        <v>3</v>
      </c>
      <c r="K24" s="8">
        <v>3</v>
      </c>
      <c r="L24" s="8">
        <v>3</v>
      </c>
      <c r="M24" s="10">
        <v>3</v>
      </c>
      <c r="N24" s="9">
        <f>SUM(B24:M24)</f>
        <v>79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239.5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0.25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0.25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33</v>
      </c>
      <c r="C14" s="8">
        <v>21.5</v>
      </c>
      <c r="D14" s="8">
        <v>27.5</v>
      </c>
      <c r="E14" s="8">
        <v>20.5</v>
      </c>
      <c r="F14" s="8">
        <v>13.75</v>
      </c>
      <c r="G14" s="8">
        <v>8</v>
      </c>
      <c r="H14" s="8">
        <v>20.25</v>
      </c>
      <c r="I14" s="8">
        <v>7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151.5</v>
      </c>
    </row>
    <row r="15" spans="1:15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51.17</v>
      </c>
      <c r="C19" s="8">
        <v>60.849999999999994</v>
      </c>
      <c r="D19" s="8">
        <v>34.090000000000003</v>
      </c>
      <c r="E19" s="8">
        <v>32.29</v>
      </c>
      <c r="F19" s="8">
        <v>28.22</v>
      </c>
      <c r="G19" s="8">
        <v>55.449999999999996</v>
      </c>
      <c r="H19" s="8">
        <v>41.17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303.24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632.55999999999995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0.5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0.5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52.75</v>
      </c>
      <c r="C13" s="8">
        <v>19.5</v>
      </c>
      <c r="D13" s="8">
        <v>25.25</v>
      </c>
      <c r="E13" s="8">
        <v>17.75</v>
      </c>
      <c r="F13" s="8">
        <v>21.5</v>
      </c>
      <c r="G13" s="8">
        <v>31</v>
      </c>
      <c r="H13" s="8">
        <v>10</v>
      </c>
      <c r="I13" s="8">
        <v>19.5</v>
      </c>
      <c r="J13" s="8">
        <v>0</v>
      </c>
      <c r="K13" s="8">
        <v>4.5</v>
      </c>
      <c r="L13" s="8">
        <v>4.5</v>
      </c>
      <c r="M13" s="8">
        <v>4.5</v>
      </c>
      <c r="N13" s="9">
        <f>SUM(B13:M13)</f>
        <v>210.75</v>
      </c>
    </row>
    <row r="14" spans="1:28" x14ac:dyDescent="0.2">
      <c r="A14" s="5" t="s">
        <v>33</v>
      </c>
      <c r="B14" s="18">
        <v>0</v>
      </c>
      <c r="C14" s="8">
        <v>0.25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0.25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8" x14ac:dyDescent="0.2">
      <c r="A16" s="5" t="s">
        <v>35</v>
      </c>
      <c r="B16" s="18">
        <v>0.5</v>
      </c>
      <c r="C16" s="8">
        <v>10.25</v>
      </c>
      <c r="D16" s="8">
        <v>1.25</v>
      </c>
      <c r="E16" s="8">
        <v>2.5</v>
      </c>
      <c r="F16" s="8">
        <v>3.25</v>
      </c>
      <c r="G16" s="8">
        <v>0</v>
      </c>
      <c r="H16" s="8">
        <v>1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18.75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255.25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9" sqref="B9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12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12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37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E8" sqref="E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>
        <v>1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1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26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8.25</v>
      </c>
      <c r="C9" s="8">
        <v>2.5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10.75</v>
      </c>
    </row>
    <row r="10" spans="1:31" x14ac:dyDescent="0.2">
      <c r="A10" s="5" t="s">
        <v>31</v>
      </c>
      <c r="B10" s="18">
        <v>13.5</v>
      </c>
      <c r="C10" s="8">
        <v>8.5</v>
      </c>
      <c r="D10" s="8">
        <v>12</v>
      </c>
      <c r="E10" s="8">
        <v>15.75</v>
      </c>
      <c r="F10" s="8">
        <v>12.5</v>
      </c>
      <c r="G10" s="8">
        <v>10.5</v>
      </c>
      <c r="H10" s="8">
        <v>10</v>
      </c>
      <c r="I10" s="8">
        <v>6</v>
      </c>
      <c r="J10" s="8">
        <v>6</v>
      </c>
      <c r="K10" s="8">
        <v>6</v>
      </c>
      <c r="L10" s="8">
        <v>6</v>
      </c>
      <c r="M10" s="8">
        <v>6</v>
      </c>
      <c r="N10" s="9">
        <f>SUM(B10:M10)</f>
        <v>112.75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2.25</v>
      </c>
      <c r="C13" s="8">
        <v>20</v>
      </c>
      <c r="D13" s="8">
        <v>17.75</v>
      </c>
      <c r="E13" s="8">
        <v>16.5</v>
      </c>
      <c r="F13" s="8">
        <v>16.5</v>
      </c>
      <c r="G13" s="8">
        <v>12.5</v>
      </c>
      <c r="H13" s="8">
        <v>14.75</v>
      </c>
      <c r="I13" s="8">
        <v>9.5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109.75</v>
      </c>
    </row>
    <row r="14" spans="1:31" x14ac:dyDescent="0.2">
      <c r="A14" s="5" t="s">
        <v>33</v>
      </c>
      <c r="B14" s="18">
        <v>29</v>
      </c>
      <c r="C14" s="8">
        <v>41.75</v>
      </c>
      <c r="D14" s="8">
        <v>42.5</v>
      </c>
      <c r="E14" s="8">
        <v>30.75</v>
      </c>
      <c r="F14" s="8">
        <v>73.75</v>
      </c>
      <c r="G14" s="8">
        <v>96</v>
      </c>
      <c r="H14" s="8">
        <v>35</v>
      </c>
      <c r="I14" s="8">
        <v>18.5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367.25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31" x14ac:dyDescent="0.2">
      <c r="A16" s="5" t="s">
        <v>35</v>
      </c>
      <c r="B16" s="18">
        <v>72.5</v>
      </c>
      <c r="C16" s="8">
        <v>19.75</v>
      </c>
      <c r="D16" s="8">
        <v>6.5</v>
      </c>
      <c r="E16" s="8">
        <v>5.75</v>
      </c>
      <c r="F16" s="8">
        <v>5.75</v>
      </c>
      <c r="G16" s="8">
        <v>1</v>
      </c>
      <c r="H16" s="8">
        <v>1.75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113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144.63000000000002</v>
      </c>
      <c r="C20" s="8">
        <v>145.41000000000003</v>
      </c>
      <c r="D20" s="8">
        <v>174.62</v>
      </c>
      <c r="E20" s="8">
        <v>156.19000000000003</v>
      </c>
      <c r="F20" s="8">
        <v>133.77000000000001</v>
      </c>
      <c r="G20" s="8">
        <v>172.77</v>
      </c>
      <c r="H20" s="8">
        <v>109.85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1037.24</v>
      </c>
      <c r="O20" s="11"/>
    </row>
    <row r="21" spans="1:31" x14ac:dyDescent="0.2">
      <c r="A21" s="5" t="s">
        <v>36</v>
      </c>
      <c r="B21" s="18">
        <v>143.32</v>
      </c>
      <c r="C21" s="8">
        <v>163.65999999999997</v>
      </c>
      <c r="D21" s="8">
        <v>140.94</v>
      </c>
      <c r="E21" s="8">
        <v>157.49</v>
      </c>
      <c r="F21" s="8">
        <v>134.52999999999997</v>
      </c>
      <c r="G21" s="8">
        <v>153.17000000000002</v>
      </c>
      <c r="H21" s="8">
        <v>84.28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977.38999999999987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9</v>
      </c>
      <c r="C24" s="8">
        <v>10</v>
      </c>
      <c r="D24" s="8">
        <v>16</v>
      </c>
      <c r="E24" s="8">
        <v>18</v>
      </c>
      <c r="F24" s="8">
        <v>15</v>
      </c>
      <c r="G24" s="8">
        <v>18</v>
      </c>
      <c r="H24" s="8">
        <v>13</v>
      </c>
      <c r="I24" s="8">
        <v>6</v>
      </c>
      <c r="J24" s="8">
        <v>6</v>
      </c>
      <c r="K24" s="8">
        <v>6</v>
      </c>
      <c r="L24" s="8">
        <v>6</v>
      </c>
      <c r="M24" s="10">
        <v>6</v>
      </c>
      <c r="N24" s="9">
        <f>SUM(B24:M24)</f>
        <v>129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2882.13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tabSelected="1"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5.75</v>
      </c>
      <c r="C9" s="8">
        <v>4.5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10.25</v>
      </c>
    </row>
    <row r="10" spans="1:15" x14ac:dyDescent="0.2">
      <c r="A10" s="5" t="s">
        <v>31</v>
      </c>
      <c r="B10" s="18">
        <v>12</v>
      </c>
      <c r="C10" s="8">
        <v>13</v>
      </c>
      <c r="D10" s="8">
        <v>9.5</v>
      </c>
      <c r="E10" s="8">
        <v>9.5</v>
      </c>
      <c r="F10" s="8">
        <v>11</v>
      </c>
      <c r="G10" s="8">
        <v>16.5</v>
      </c>
      <c r="H10" s="8">
        <v>6</v>
      </c>
      <c r="I10" s="8">
        <v>3</v>
      </c>
      <c r="J10" s="8">
        <v>3</v>
      </c>
      <c r="K10" s="8">
        <v>3</v>
      </c>
      <c r="L10" s="8">
        <v>3</v>
      </c>
      <c r="M10" s="8">
        <v>3</v>
      </c>
      <c r="N10" s="9">
        <f>SUM(B10:M10)</f>
        <v>92.5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11.5</v>
      </c>
      <c r="C13" s="8">
        <v>2</v>
      </c>
      <c r="D13" s="8">
        <v>0.5</v>
      </c>
      <c r="E13" s="8">
        <v>3.75</v>
      </c>
      <c r="F13" s="8">
        <v>1.5</v>
      </c>
      <c r="G13" s="8">
        <v>1.75</v>
      </c>
      <c r="H13" s="8">
        <v>2.75</v>
      </c>
      <c r="I13" s="8">
        <v>2.25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26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15" x14ac:dyDescent="0.2">
      <c r="A16" s="5" t="s">
        <v>35</v>
      </c>
      <c r="B16" s="18">
        <v>33</v>
      </c>
      <c r="C16" s="8">
        <v>40.75</v>
      </c>
      <c r="D16" s="8">
        <v>68.5</v>
      </c>
      <c r="E16" s="8">
        <v>110.5</v>
      </c>
      <c r="F16" s="8">
        <v>49.5</v>
      </c>
      <c r="G16" s="8">
        <v>60.5</v>
      </c>
      <c r="H16" s="8">
        <v>52.65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415.4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10</v>
      </c>
      <c r="C24" s="8">
        <v>13</v>
      </c>
      <c r="D24" s="8">
        <v>21</v>
      </c>
      <c r="E24" s="8">
        <v>10</v>
      </c>
      <c r="F24" s="8">
        <v>11</v>
      </c>
      <c r="G24" s="8">
        <v>6</v>
      </c>
      <c r="H24" s="8">
        <v>16</v>
      </c>
      <c r="I24" s="8">
        <v>5</v>
      </c>
      <c r="J24" s="8">
        <v>5</v>
      </c>
      <c r="K24" s="8">
        <v>5</v>
      </c>
      <c r="L24" s="8">
        <v>5</v>
      </c>
      <c r="M24" s="10">
        <v>5</v>
      </c>
      <c r="N24" s="9">
        <f>SUM(B24:M24)</f>
        <v>112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681.15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5.5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5.5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33" x14ac:dyDescent="0.2">
      <c r="A16" s="5" t="s">
        <v>35</v>
      </c>
      <c r="B16" s="18">
        <v>19.5</v>
      </c>
      <c r="C16" s="8">
        <v>46.5</v>
      </c>
      <c r="D16" s="8">
        <v>33.5</v>
      </c>
      <c r="E16" s="8">
        <v>11.5</v>
      </c>
      <c r="F16" s="8">
        <v>32.5</v>
      </c>
      <c r="G16" s="8">
        <v>38.25</v>
      </c>
      <c r="H16" s="8">
        <v>1.5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183.25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7</v>
      </c>
      <c r="C24" s="8">
        <v>7</v>
      </c>
      <c r="D24" s="8">
        <v>7</v>
      </c>
      <c r="E24" s="8">
        <v>8</v>
      </c>
      <c r="F24" s="8">
        <v>7</v>
      </c>
      <c r="G24" s="8">
        <v>7</v>
      </c>
      <c r="H24" s="8">
        <v>13</v>
      </c>
      <c r="I24" s="8">
        <v>7</v>
      </c>
      <c r="J24" s="8">
        <v>7</v>
      </c>
      <c r="K24" s="8">
        <v>7</v>
      </c>
      <c r="L24" s="8">
        <v>7</v>
      </c>
      <c r="M24" s="10">
        <v>7</v>
      </c>
      <c r="N24" s="9">
        <f>SUM(B24:M24)</f>
        <v>91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304.75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zoomScaleNormal="100" zoomScaleSheetLayoutView="100" workbookViewId="0">
      <selection activeCell="B15" sqref="B15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9</v>
      </c>
      <c r="C9" s="8">
        <v>6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15</v>
      </c>
    </row>
    <row r="10" spans="1:34" x14ac:dyDescent="0.2">
      <c r="A10" s="5" t="s">
        <v>31</v>
      </c>
      <c r="B10" s="18">
        <v>9</v>
      </c>
      <c r="C10" s="8">
        <v>8</v>
      </c>
      <c r="D10" s="8">
        <v>7.75</v>
      </c>
      <c r="E10" s="8">
        <v>8.75</v>
      </c>
      <c r="F10" s="8">
        <v>7</v>
      </c>
      <c r="G10" s="8">
        <v>8.75</v>
      </c>
      <c r="H10" s="8">
        <v>6.25</v>
      </c>
      <c r="I10" s="8">
        <v>2.5</v>
      </c>
      <c r="J10" s="8">
        <v>2.5</v>
      </c>
      <c r="K10" s="8">
        <v>2.5</v>
      </c>
      <c r="L10" s="8">
        <v>2.5</v>
      </c>
      <c r="M10" s="8">
        <v>2.5</v>
      </c>
      <c r="N10" s="9">
        <f>SUM(B10:M10)</f>
        <v>68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3.75</v>
      </c>
      <c r="C13" s="8">
        <v>5.5</v>
      </c>
      <c r="D13" s="8">
        <v>1.75</v>
      </c>
      <c r="E13" s="8">
        <v>3</v>
      </c>
      <c r="F13" s="8">
        <v>2.75</v>
      </c>
      <c r="G13" s="8">
        <v>6</v>
      </c>
      <c r="H13" s="8">
        <v>2.25</v>
      </c>
      <c r="I13" s="8">
        <v>1.5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26.5</v>
      </c>
    </row>
    <row r="14" spans="1:34" x14ac:dyDescent="0.2">
      <c r="A14" s="5" t="s">
        <v>33</v>
      </c>
      <c r="B14" s="18">
        <v>23</v>
      </c>
      <c r="C14" s="8">
        <v>40.25</v>
      </c>
      <c r="D14" s="8">
        <v>13.25</v>
      </c>
      <c r="E14" s="8">
        <v>13.5</v>
      </c>
      <c r="F14" s="8">
        <v>10.75</v>
      </c>
      <c r="G14" s="8">
        <v>6.75</v>
      </c>
      <c r="H14" s="8">
        <v>3.5</v>
      </c>
      <c r="I14" s="8">
        <v>4.5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115.5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2</v>
      </c>
      <c r="C15" s="8">
        <v>2</v>
      </c>
      <c r="D15" s="8">
        <v>2</v>
      </c>
      <c r="E15" s="8">
        <v>3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9">
        <f>SUM(B15:M15)</f>
        <v>25</v>
      </c>
    </row>
    <row r="16" spans="1:34" x14ac:dyDescent="0.2">
      <c r="A16" s="5" t="s">
        <v>35</v>
      </c>
      <c r="B16" s="18">
        <v>0.25</v>
      </c>
      <c r="C16" s="8">
        <v>0.25</v>
      </c>
      <c r="D16" s="8">
        <v>0.25</v>
      </c>
      <c r="E16" s="8">
        <v>0.5</v>
      </c>
      <c r="F16" s="8">
        <v>0</v>
      </c>
      <c r="G16" s="8">
        <v>0</v>
      </c>
      <c r="H16" s="8">
        <v>1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2.25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>
        <v>0</v>
      </c>
      <c r="D24" s="8">
        <v>2</v>
      </c>
      <c r="E24" s="8">
        <v>0</v>
      </c>
      <c r="F24" s="8">
        <v>2</v>
      </c>
      <c r="G24" s="8">
        <v>0</v>
      </c>
      <c r="H24" s="8">
        <v>1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6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283.25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zoomScale="115" zoomScaleNormal="115" zoomScaleSheetLayoutView="80" workbookViewId="0">
      <pane xSplit="1" ySplit="4" topLeftCell="B5" activePane="bottomRight" state="frozen"/>
      <selection activeCell="B8" sqref="B8"/>
      <selection pane="topRight" activeCell="B8" sqref="B8"/>
      <selection pane="bottomLeft" activeCell="B8" sqref="B8"/>
      <selection pane="bottomRight" activeCell="H20" sqref="H20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50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562.98</v>
      </c>
      <c r="Y5" s="51"/>
      <c r="Z5" s="63">
        <f>SUM(Z6)</f>
        <v>1852.4970000000001</v>
      </c>
      <c r="AA5" s="64">
        <f>SUM(AA6)</f>
        <v>-1289.5170000000001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50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562.98</v>
      </c>
      <c r="Y6" s="51">
        <v>1</v>
      </c>
      <c r="Z6" s="66">
        <f>$AA$2*Y6</f>
        <v>1852.4970000000001</v>
      </c>
      <c r="AA6" s="65">
        <f>X6-Z6</f>
        <v>-1289.5170000000001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1</v>
      </c>
      <c r="D8" s="56">
        <f t="shared" si="1"/>
        <v>0.25</v>
      </c>
      <c r="E8" s="56">
        <f t="shared" si="1"/>
        <v>0</v>
      </c>
      <c r="F8" s="56">
        <f t="shared" si="1"/>
        <v>1</v>
      </c>
      <c r="G8" s="56">
        <f t="shared" si="1"/>
        <v>0</v>
      </c>
      <c r="H8" s="56">
        <f t="shared" si="1"/>
        <v>40.5</v>
      </c>
      <c r="I8" s="56">
        <f t="shared" si="1"/>
        <v>105</v>
      </c>
      <c r="J8" s="56">
        <f t="shared" si="1"/>
        <v>227.25</v>
      </c>
      <c r="K8" s="56">
        <f t="shared" si="1"/>
        <v>53.5</v>
      </c>
      <c r="L8" s="56">
        <f t="shared" si="1"/>
        <v>101.75</v>
      </c>
      <c r="M8" s="56">
        <f t="shared" si="1"/>
        <v>407.61</v>
      </c>
      <c r="N8" s="56">
        <f t="shared" si="1"/>
        <v>0</v>
      </c>
      <c r="O8" s="56">
        <f t="shared" si="1"/>
        <v>53.75</v>
      </c>
      <c r="P8" s="56">
        <f t="shared" si="1"/>
        <v>0.25</v>
      </c>
      <c r="Q8" s="56">
        <f t="shared" si="1"/>
        <v>0.5</v>
      </c>
      <c r="R8" s="56">
        <f t="shared" si="1"/>
        <v>12</v>
      </c>
      <c r="S8" s="56">
        <f t="shared" si="1"/>
        <v>0</v>
      </c>
      <c r="T8" s="56">
        <f t="shared" si="1"/>
        <v>123.5</v>
      </c>
      <c r="U8" s="56">
        <f t="shared" si="1"/>
        <v>102.75</v>
      </c>
      <c r="V8" s="56">
        <f t="shared" si="1"/>
        <v>0</v>
      </c>
      <c r="W8" s="56">
        <f t="shared" si="1"/>
        <v>83</v>
      </c>
      <c r="X8" s="50">
        <f>SUM(B8:W8)</f>
        <v>1313.6100000000001</v>
      </c>
      <c r="Y8" s="51"/>
      <c r="Z8" s="63">
        <f>SUM(Z9:Z10)</f>
        <v>3519.7443000000003</v>
      </c>
      <c r="AA8" s="64">
        <f>SUM(AA9:AA10)</f>
        <v>-2206.1343000000002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1.5</v>
      </c>
      <c r="I9" s="8">
        <f>'Immocolor SA'!$N9</f>
        <v>5</v>
      </c>
      <c r="J9" s="8">
        <f>Insulae!$N9</f>
        <v>15</v>
      </c>
      <c r="K9" s="8">
        <f>'La Coupole SA'!$N9</f>
        <v>2.5</v>
      </c>
      <c r="L9" s="8">
        <f>'Menuiserie Radicchi SA'!$N9</f>
        <v>1.5</v>
      </c>
      <c r="M9" s="8">
        <f>'MGO Réalisations SA'!$N9</f>
        <v>191.11</v>
      </c>
      <c r="N9" s="8">
        <f>'Montres Stifani SA en liq'!$N9</f>
        <v>0</v>
      </c>
      <c r="O9" s="8">
        <f>'Pro Immob SA'!$N9</f>
        <v>5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10.75</v>
      </c>
      <c r="U9" s="8">
        <f>'Schwarz-Etienne SA'!$N9</f>
        <v>10.25</v>
      </c>
      <c r="V9" s="8">
        <f>'TMH SA'!$N9</f>
        <v>0</v>
      </c>
      <c r="W9" s="8">
        <f>'Usine de la Charrière SA'!$N9</f>
        <v>15</v>
      </c>
      <c r="X9" s="9">
        <f>SUM(B9:W9)</f>
        <v>257.61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-1594.8870000000002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1</v>
      </c>
      <c r="D10" s="8">
        <f>'Anglex SA'!$N10</f>
        <v>0.25</v>
      </c>
      <c r="E10" s="8">
        <f>'Atec-cyl SA'!$N10</f>
        <v>0</v>
      </c>
      <c r="F10" s="8">
        <f>'Batiloc SA'!$N10</f>
        <v>1</v>
      </c>
      <c r="G10" s="8">
        <f>'DSMI electronics SA'!$N10</f>
        <v>0</v>
      </c>
      <c r="H10" s="8">
        <f>'E20 Innovations SA'!$N10</f>
        <v>39</v>
      </c>
      <c r="I10" s="8">
        <f>'Immocolor SA'!$N10</f>
        <v>100</v>
      </c>
      <c r="J10" s="8">
        <f>Insulae!$N10</f>
        <v>212.25</v>
      </c>
      <c r="K10" s="8">
        <f>'La Coupole SA'!$N10</f>
        <v>51</v>
      </c>
      <c r="L10" s="8">
        <f>'Menuiserie Radicchi SA'!$N10</f>
        <v>100.25</v>
      </c>
      <c r="M10" s="8">
        <f>'MGO Réalisations SA'!$N10</f>
        <v>216.5</v>
      </c>
      <c r="N10" s="8">
        <f>'Montres Stifani SA en liq'!$N10</f>
        <v>0</v>
      </c>
      <c r="O10" s="8">
        <f>'Pro Immob SA'!$N10</f>
        <v>48.75</v>
      </c>
      <c r="P10" s="8">
        <f>'Radicchi Promotion'!$N10</f>
        <v>0.25</v>
      </c>
      <c r="Q10" s="8">
        <f>'Radicchi Raffaello'!$N10</f>
        <v>0.5</v>
      </c>
      <c r="R10" s="8">
        <f>'RM Horlogerie'!$N10</f>
        <v>12</v>
      </c>
      <c r="S10" s="8">
        <f>'RSM SA'!$N10</f>
        <v>0</v>
      </c>
      <c r="T10" s="8">
        <f>'Sareg SA'!$N10</f>
        <v>112.75</v>
      </c>
      <c r="U10" s="8">
        <f>'Schwarz-Etienne SA'!$N10</f>
        <v>92.5</v>
      </c>
      <c r="V10" s="8">
        <f>'TMH SA'!$N10</f>
        <v>0</v>
      </c>
      <c r="W10" s="8">
        <f>'Usine de la Charrière SA'!$N10</f>
        <v>68</v>
      </c>
      <c r="X10" s="9">
        <f>SUM(B10:W10)</f>
        <v>1056</v>
      </c>
      <c r="Y10" s="51">
        <v>0.9</v>
      </c>
      <c r="Z10" s="66">
        <f t="shared" si="2"/>
        <v>1667.2473</v>
      </c>
      <c r="AA10" s="65">
        <f t="shared" si="3"/>
        <v>-611.2473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 t="shared" ref="B12:W12" si="4">SUM(B13:B16)</f>
        <v>25.25</v>
      </c>
      <c r="C12" s="56">
        <f t="shared" si="4"/>
        <v>56.000999999999998</v>
      </c>
      <c r="D12" s="56">
        <f t="shared" si="4"/>
        <v>28</v>
      </c>
      <c r="E12" s="56">
        <f t="shared" si="4"/>
        <v>25</v>
      </c>
      <c r="F12" s="56">
        <f t="shared" si="4"/>
        <v>41.5</v>
      </c>
      <c r="G12" s="56">
        <f t="shared" si="4"/>
        <v>25.5</v>
      </c>
      <c r="H12" s="56">
        <f t="shared" si="4"/>
        <v>271</v>
      </c>
      <c r="I12" s="56">
        <f t="shared" si="4"/>
        <v>200.75</v>
      </c>
      <c r="J12" s="56">
        <f t="shared" si="4"/>
        <v>279.25</v>
      </c>
      <c r="K12" s="56">
        <f t="shared" si="4"/>
        <v>102.75</v>
      </c>
      <c r="L12" s="56">
        <f t="shared" si="4"/>
        <v>307.25</v>
      </c>
      <c r="M12" s="56">
        <f t="shared" si="4"/>
        <v>372.75</v>
      </c>
      <c r="N12" s="56">
        <f t="shared" si="4"/>
        <v>25</v>
      </c>
      <c r="O12" s="56">
        <f t="shared" si="4"/>
        <v>106.75</v>
      </c>
      <c r="P12" s="56">
        <f t="shared" si="4"/>
        <v>176.5</v>
      </c>
      <c r="Q12" s="56">
        <f t="shared" si="4"/>
        <v>254.75</v>
      </c>
      <c r="R12" s="56">
        <f t="shared" si="4"/>
        <v>25</v>
      </c>
      <c r="S12" s="56">
        <f t="shared" si="4"/>
        <v>25</v>
      </c>
      <c r="T12" s="56">
        <f t="shared" si="4"/>
        <v>615</v>
      </c>
      <c r="U12" s="56">
        <f t="shared" si="4"/>
        <v>466.4</v>
      </c>
      <c r="V12" s="56">
        <f t="shared" si="4"/>
        <v>213.75</v>
      </c>
      <c r="W12" s="56">
        <f t="shared" si="4"/>
        <v>169.25</v>
      </c>
      <c r="X12" s="50">
        <f t="shared" ref="X12:X21" si="5">SUM(B12:W12)</f>
        <v>3812.4010000000003</v>
      </c>
      <c r="Y12" s="51"/>
      <c r="Z12" s="63">
        <f>SUM(Z13:Z15)</f>
        <v>5186.9916000000003</v>
      </c>
      <c r="AA12" s="64">
        <f>SUM(AA13:AA15)</f>
        <v>-2390.7406000000001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8.25</v>
      </c>
      <c r="I13" s="8">
        <f>'Immocolor SA'!$N13</f>
        <v>173.5</v>
      </c>
      <c r="J13" s="8">
        <f>Insulae!$N13</f>
        <v>67</v>
      </c>
      <c r="K13" s="8">
        <f>'La Coupole SA'!$N13</f>
        <v>6.75</v>
      </c>
      <c r="L13" s="8">
        <f>'Menuiserie Radicchi SA'!$N13</f>
        <v>53.5</v>
      </c>
      <c r="M13" s="8">
        <f>'MGO Réalisations SA'!$N13</f>
        <v>344.5</v>
      </c>
      <c r="N13" s="8">
        <f>'Montres Stifani SA en liq'!$N13</f>
        <v>0</v>
      </c>
      <c r="O13" s="8">
        <f>'Pro Immob SA'!$N13</f>
        <v>79</v>
      </c>
      <c r="P13" s="8">
        <f>'Radicchi Promotion'!$N13</f>
        <v>0</v>
      </c>
      <c r="Q13" s="8">
        <f>'Radicchi Raffaello'!$N13</f>
        <v>210.75</v>
      </c>
      <c r="R13" s="8">
        <f>'RM Horlogerie'!$N13</f>
        <v>0</v>
      </c>
      <c r="S13" s="8">
        <f>'RSM SA'!$N13</f>
        <v>0</v>
      </c>
      <c r="T13" s="8">
        <f>'Sareg SA'!$N13</f>
        <v>109.75</v>
      </c>
      <c r="U13" s="8">
        <f>'Schwarz-Etienne SA'!$N13</f>
        <v>26</v>
      </c>
      <c r="V13" s="8">
        <f>'TMH SA'!$N13</f>
        <v>5.5</v>
      </c>
      <c r="W13" s="8">
        <f>'Usine de la Charrière SA'!$N13</f>
        <v>26.5</v>
      </c>
      <c r="X13" s="9">
        <f t="shared" si="5"/>
        <v>1111</v>
      </c>
      <c r="Y13" s="51">
        <v>1</v>
      </c>
      <c r="Z13" s="66">
        <f t="shared" si="2"/>
        <v>1852.4970000000001</v>
      </c>
      <c r="AA13" s="65">
        <f t="shared" si="3"/>
        <v>-741.49700000000007</v>
      </c>
    </row>
    <row r="14" spans="1:30" x14ac:dyDescent="0.2">
      <c r="A14" s="5" t="s">
        <v>33</v>
      </c>
      <c r="B14" s="18">
        <f>'Alexis-Marie-Piaget'!$N14</f>
        <v>0.25</v>
      </c>
      <c r="C14" s="8">
        <f>'Amphion SA'!$N14</f>
        <v>31.000999999999998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0.5</v>
      </c>
      <c r="H14" s="8">
        <f>'E20 Innovations SA'!$N14</f>
        <v>0</v>
      </c>
      <c r="I14" s="8">
        <f>'Immocolor SA'!$N14</f>
        <v>0.25</v>
      </c>
      <c r="J14" s="8">
        <f>Insulae!$N14</f>
        <v>175</v>
      </c>
      <c r="K14" s="8">
        <f>'La Coupole SA'!$N14</f>
        <v>71</v>
      </c>
      <c r="L14" s="8">
        <f>'Menuiserie Radicchi SA'!$N14</f>
        <v>222.5</v>
      </c>
      <c r="M14" s="8">
        <f>'MGO Réalisations SA'!$N14</f>
        <v>0.25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151.5</v>
      </c>
      <c r="Q14" s="8">
        <f>'Radicchi Raffaello'!$N14</f>
        <v>0.25</v>
      </c>
      <c r="R14" s="8">
        <f>'RM Horlogerie'!$N14</f>
        <v>0</v>
      </c>
      <c r="S14" s="8">
        <f>'RSM SA'!$N14</f>
        <v>0</v>
      </c>
      <c r="T14" s="8">
        <f>'Sareg SA'!$N14</f>
        <v>367.25</v>
      </c>
      <c r="U14" s="8">
        <f>'Schwarz-Etienne SA'!$N14</f>
        <v>0</v>
      </c>
      <c r="V14" s="8">
        <f>'TMH SA'!$N14</f>
        <v>0</v>
      </c>
      <c r="W14" s="8">
        <f>'Usine de la Charrière SA'!$N14</f>
        <v>115.5</v>
      </c>
      <c r="X14" s="9">
        <f t="shared" si="5"/>
        <v>1135.251</v>
      </c>
      <c r="Y14" s="51">
        <v>0.8</v>
      </c>
      <c r="Z14" s="66">
        <f t="shared" si="2"/>
        <v>1481.9976000000001</v>
      </c>
      <c r="AA14" s="65">
        <f t="shared" si="3"/>
        <v>-346.74660000000017</v>
      </c>
    </row>
    <row r="15" spans="1:30" x14ac:dyDescent="0.2">
      <c r="A15" s="5" t="s">
        <v>34</v>
      </c>
      <c r="B15" s="18">
        <f>'Alexis-Marie-Piaget'!$N15</f>
        <v>25</v>
      </c>
      <c r="C15" s="8">
        <f>'Amphion SA'!$N15</f>
        <v>25</v>
      </c>
      <c r="D15" s="8">
        <f>'Anglex SA'!$N15</f>
        <v>25</v>
      </c>
      <c r="E15" s="8">
        <f>'Atec-cyl SA'!$N15</f>
        <v>25</v>
      </c>
      <c r="F15" s="8">
        <f>'Batiloc SA'!$N15</f>
        <v>25</v>
      </c>
      <c r="G15" s="8">
        <f>'DSMI electronics SA'!$N15</f>
        <v>25</v>
      </c>
      <c r="H15" s="8">
        <f>'E20 Innovations SA'!$N15</f>
        <v>25</v>
      </c>
      <c r="I15" s="8">
        <f>'Immocolor SA'!$N15</f>
        <v>25</v>
      </c>
      <c r="J15" s="8">
        <f>Insulae!$N15</f>
        <v>25</v>
      </c>
      <c r="K15" s="8">
        <f>'La Coupole SA'!$N15</f>
        <v>25</v>
      </c>
      <c r="L15" s="8">
        <f>'Menuiserie Radicchi SA'!$N15</f>
        <v>25</v>
      </c>
      <c r="M15" s="8">
        <f>'MGO Réalisations SA'!$N15</f>
        <v>25</v>
      </c>
      <c r="N15" s="8">
        <f>'Montres Stifani SA en liq'!$N15</f>
        <v>25</v>
      </c>
      <c r="O15" s="8">
        <f>'Pro Immob SA'!$N15</f>
        <v>25</v>
      </c>
      <c r="P15" s="8">
        <f>'Radicchi Promotion'!$N15</f>
        <v>25</v>
      </c>
      <c r="Q15" s="8">
        <f>'Radicchi Raffaello'!$N15</f>
        <v>25</v>
      </c>
      <c r="R15" s="8">
        <f>'RM Horlogerie'!$N15</f>
        <v>25</v>
      </c>
      <c r="S15" s="8">
        <f>'RSM SA'!$N15</f>
        <v>25</v>
      </c>
      <c r="T15" s="8">
        <f>'Sareg SA'!$N15</f>
        <v>25</v>
      </c>
      <c r="U15" s="8">
        <f>'Schwarz-Etienne SA'!$N15</f>
        <v>25</v>
      </c>
      <c r="V15" s="8">
        <f>'TMH SA'!$N15</f>
        <v>25</v>
      </c>
      <c r="W15" s="8">
        <f>'Usine de la Charrière SA'!$N15</f>
        <v>25</v>
      </c>
      <c r="X15" s="9">
        <f t="shared" si="5"/>
        <v>550</v>
      </c>
      <c r="Y15" s="51">
        <v>1</v>
      </c>
      <c r="Z15" s="66">
        <f t="shared" si="2"/>
        <v>1852.4970000000001</v>
      </c>
      <c r="AA15" s="65">
        <f t="shared" si="3"/>
        <v>-1302.4970000000001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3</v>
      </c>
      <c r="E16" s="8">
        <f>'Atec-cyl SA'!$N16</f>
        <v>0</v>
      </c>
      <c r="F16" s="8">
        <f>'Batiloc SA'!$N16</f>
        <v>16.5</v>
      </c>
      <c r="G16" s="8">
        <f>'DSMI electronics SA'!$N16</f>
        <v>0</v>
      </c>
      <c r="H16" s="8">
        <f>'E20 Innovations SA'!$N16</f>
        <v>237.75</v>
      </c>
      <c r="I16" s="8">
        <f>'Immocolor SA'!$N16</f>
        <v>2</v>
      </c>
      <c r="J16" s="8">
        <f>Insulae!$N16</f>
        <v>12.25</v>
      </c>
      <c r="K16" s="8">
        <f>'La Coupole SA'!$N16</f>
        <v>0</v>
      </c>
      <c r="L16" s="8">
        <f>'Menuiserie Radicchi SA'!$N16</f>
        <v>6.25</v>
      </c>
      <c r="M16" s="8">
        <f>'MGO Réalisations SA'!$N16</f>
        <v>3</v>
      </c>
      <c r="N16" s="8">
        <f>'Montres Stifani SA en liq'!$N16</f>
        <v>0</v>
      </c>
      <c r="O16" s="8">
        <f>'Pro Immob SA'!$N16</f>
        <v>2.75</v>
      </c>
      <c r="P16" s="8">
        <f>'Radicchi Promotion'!$N16</f>
        <v>0</v>
      </c>
      <c r="Q16" s="8">
        <f>'Radicchi Raffaello'!$N16</f>
        <v>18.75</v>
      </c>
      <c r="R16" s="8">
        <f>'RM Horlogerie'!$N16</f>
        <v>0</v>
      </c>
      <c r="S16" s="8">
        <f>'RSM SA'!$N16</f>
        <v>0</v>
      </c>
      <c r="T16" s="8">
        <f>'Sareg SA'!$N16</f>
        <v>113</v>
      </c>
      <c r="U16" s="8">
        <f>'Schwarz-Etienne SA'!$N16</f>
        <v>415.4</v>
      </c>
      <c r="V16" s="8">
        <f>'TMH SA'!$N16</f>
        <v>183.25</v>
      </c>
      <c r="W16" s="8">
        <f>'Usine de la Charrière SA'!$N16</f>
        <v>2.25</v>
      </c>
      <c r="X16" s="9">
        <f t="shared" si="5"/>
        <v>1016.15</v>
      </c>
      <c r="Y16" s="51">
        <v>1</v>
      </c>
      <c r="Z16" s="66">
        <f>$AA$2*Y16</f>
        <v>1852.4970000000001</v>
      </c>
      <c r="AA16" s="65">
        <f>X16-Z16</f>
        <v>-836.34700000000009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1</v>
      </c>
      <c r="J18" s="56">
        <f t="shared" si="6"/>
        <v>0</v>
      </c>
      <c r="K18" s="56">
        <f t="shared" si="6"/>
        <v>0</v>
      </c>
      <c r="L18" s="56">
        <f t="shared" si="6"/>
        <v>92.860000000000014</v>
      </c>
      <c r="M18" s="56">
        <f t="shared" si="6"/>
        <v>563.04</v>
      </c>
      <c r="N18" s="56">
        <f t="shared" si="6"/>
        <v>0</v>
      </c>
      <c r="O18" s="56">
        <f t="shared" si="6"/>
        <v>0</v>
      </c>
      <c r="P18" s="56">
        <f t="shared" si="6"/>
        <v>303.24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2014.6299999999999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2974.77</v>
      </c>
      <c r="Y18" s="51"/>
      <c r="Z18" s="63">
        <f>SUM(Z19:Z21)</f>
        <v>5372.2412999999997</v>
      </c>
      <c r="AA18" s="64">
        <f>SUM(AA19:AA21)</f>
        <v>-2397.4713000000002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92.860000000000014</v>
      </c>
      <c r="M19" s="8">
        <f>'MGO Réalisations SA'!$N19</f>
        <v>563.04</v>
      </c>
      <c r="N19" s="8">
        <f>'Montres Stifani SA en liq'!$N19</f>
        <v>0</v>
      </c>
      <c r="O19" s="8">
        <f>'Pro Immob SA'!$N19</f>
        <v>0</v>
      </c>
      <c r="P19" s="8">
        <f>'Radicchi Promotion'!$N19</f>
        <v>303.24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960.14</v>
      </c>
      <c r="Y19" s="51">
        <v>1</v>
      </c>
      <c r="Z19" s="66">
        <f t="shared" si="2"/>
        <v>1852.4970000000001</v>
      </c>
      <c r="AA19" s="65">
        <f t="shared" si="3"/>
        <v>-892.35700000000008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1037.24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1037.24</v>
      </c>
      <c r="Y20" s="51">
        <v>1</v>
      </c>
      <c r="Z20" s="66">
        <f t="shared" si="2"/>
        <v>1852.4970000000001</v>
      </c>
      <c r="AA20" s="65">
        <f t="shared" si="3"/>
        <v>-815.25700000000006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977.38999999999987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977.38999999999987</v>
      </c>
      <c r="Y21" s="51">
        <v>0.9</v>
      </c>
      <c r="Z21" s="66">
        <f t="shared" si="2"/>
        <v>1667.2473</v>
      </c>
      <c r="AA21" s="65">
        <f t="shared" si="3"/>
        <v>-689.85730000000012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2</v>
      </c>
      <c r="F23" s="56">
        <f t="shared" si="7"/>
        <v>0</v>
      </c>
      <c r="G23" s="56">
        <f t="shared" si="7"/>
        <v>0</v>
      </c>
      <c r="H23" s="56">
        <f t="shared" si="7"/>
        <v>31</v>
      </c>
      <c r="I23" s="56">
        <f t="shared" si="7"/>
        <v>10</v>
      </c>
      <c r="J23" s="56">
        <f t="shared" si="7"/>
        <v>1111</v>
      </c>
      <c r="K23" s="56">
        <f t="shared" si="7"/>
        <v>20</v>
      </c>
      <c r="L23" s="56">
        <f t="shared" si="7"/>
        <v>7</v>
      </c>
      <c r="M23" s="56">
        <f t="shared" si="7"/>
        <v>10</v>
      </c>
      <c r="N23" s="56">
        <f t="shared" si="7"/>
        <v>0</v>
      </c>
      <c r="O23" s="56">
        <f t="shared" si="7"/>
        <v>79</v>
      </c>
      <c r="P23" s="56"/>
      <c r="Q23" s="56">
        <f t="shared" si="7"/>
        <v>0</v>
      </c>
      <c r="R23" s="56">
        <f t="shared" si="7"/>
        <v>0</v>
      </c>
      <c r="S23" s="56">
        <f t="shared" si="7"/>
        <v>1</v>
      </c>
      <c r="T23" s="56">
        <f t="shared" si="7"/>
        <v>129</v>
      </c>
      <c r="U23" s="56">
        <f t="shared" si="7"/>
        <v>112</v>
      </c>
      <c r="V23" s="56">
        <f t="shared" si="7"/>
        <v>91</v>
      </c>
      <c r="W23" s="56">
        <f t="shared" si="7"/>
        <v>6</v>
      </c>
      <c r="X23" s="50">
        <f>SUM(B23:W23)</f>
        <v>1609</v>
      </c>
      <c r="Y23" s="51"/>
      <c r="Z23" s="63">
        <f>SUM(Z24)</f>
        <v>1759.8721499999999</v>
      </c>
      <c r="AA23" s="64">
        <f>SUM(AA24)</f>
        <v>-150.87214999999992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2</v>
      </c>
      <c r="F24" s="8">
        <f>'Batiloc SA'!$N24</f>
        <v>0</v>
      </c>
      <c r="G24" s="8">
        <f>'DSMI electronics SA'!$N24</f>
        <v>0</v>
      </c>
      <c r="H24" s="8">
        <f>'E20 Innovations SA'!$N24</f>
        <v>31</v>
      </c>
      <c r="I24" s="8">
        <f>'Immocolor SA'!$N24</f>
        <v>10</v>
      </c>
      <c r="J24" s="8">
        <f>Insulae!$N24</f>
        <v>1111</v>
      </c>
      <c r="K24" s="8">
        <f>'La Coupole SA'!$N24</f>
        <v>20</v>
      </c>
      <c r="L24" s="8">
        <f>'Menuiserie Radicchi SA'!$N24</f>
        <v>7</v>
      </c>
      <c r="M24" s="8">
        <f>'MGO Réalisations SA'!$N24</f>
        <v>10</v>
      </c>
      <c r="N24" s="8">
        <f>'Montres Stifani SA en liq'!$N24</f>
        <v>0</v>
      </c>
      <c r="O24" s="8">
        <f>'Pro Immob SA'!$N24</f>
        <v>79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1</v>
      </c>
      <c r="T24" s="8">
        <f>'Sareg SA'!$N24</f>
        <v>129</v>
      </c>
      <c r="U24" s="8">
        <f>'Schwarz-Etienne SA'!$N24</f>
        <v>112</v>
      </c>
      <c r="V24" s="8">
        <f>'TMH SA'!$N24</f>
        <v>91</v>
      </c>
      <c r="W24" s="8">
        <f>'Usine de la Charrière SA'!$N24</f>
        <v>6</v>
      </c>
      <c r="X24" s="9">
        <f>SUM(B24:W24)</f>
        <v>1609</v>
      </c>
      <c r="Y24" s="51">
        <v>0.95</v>
      </c>
      <c r="Z24" s="66">
        <f t="shared" si="2"/>
        <v>1759.8721499999999</v>
      </c>
      <c r="AA24" s="65">
        <f t="shared" si="3"/>
        <v>-150.87214999999992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25.25</v>
      </c>
      <c r="C26" s="57">
        <f t="shared" si="8"/>
        <v>57.000999999999998</v>
      </c>
      <c r="D26" s="77">
        <f t="shared" si="8"/>
        <v>28.25</v>
      </c>
      <c r="E26" s="75">
        <f t="shared" si="8"/>
        <v>27</v>
      </c>
      <c r="F26" s="75">
        <f t="shared" si="8"/>
        <v>42.5</v>
      </c>
      <c r="G26" s="75">
        <f t="shared" si="8"/>
        <v>75.5</v>
      </c>
      <c r="H26" s="75">
        <f t="shared" si="8"/>
        <v>342.5</v>
      </c>
      <c r="I26" s="75">
        <f t="shared" si="8"/>
        <v>317.75</v>
      </c>
      <c r="J26" s="75">
        <f t="shared" si="8"/>
        <v>1617.5</v>
      </c>
      <c r="K26" s="75">
        <f t="shared" si="8"/>
        <v>176.25</v>
      </c>
      <c r="L26" s="75">
        <f t="shared" si="8"/>
        <v>559.23</v>
      </c>
      <c r="M26" s="75">
        <f t="shared" si="8"/>
        <v>1637.44</v>
      </c>
      <c r="N26" s="75">
        <f t="shared" si="8"/>
        <v>25</v>
      </c>
      <c r="O26" s="75">
        <f t="shared" si="8"/>
        <v>239.5</v>
      </c>
      <c r="P26" s="75">
        <f t="shared" si="8"/>
        <v>632.55999999999995</v>
      </c>
      <c r="Q26" s="75">
        <f t="shared" si="8"/>
        <v>255.25</v>
      </c>
      <c r="R26" s="75">
        <f t="shared" si="8"/>
        <v>37</v>
      </c>
      <c r="S26" s="75">
        <f t="shared" si="8"/>
        <v>26</v>
      </c>
      <c r="T26" s="75">
        <f t="shared" si="8"/>
        <v>2882.13</v>
      </c>
      <c r="U26" s="75">
        <f t="shared" si="8"/>
        <v>681.15</v>
      </c>
      <c r="V26" s="75">
        <f t="shared" si="8"/>
        <v>304.75</v>
      </c>
      <c r="W26" s="76">
        <f t="shared" si="8"/>
        <v>283.25</v>
      </c>
      <c r="X26" s="57">
        <f t="shared" si="8"/>
        <v>10272.761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25.25</v>
      </c>
      <c r="C27" s="43">
        <f>'Amphion SA'!N26</f>
        <v>57.000999999999998</v>
      </c>
      <c r="D27" s="43">
        <f>'Anglex SA'!N26</f>
        <v>28.25</v>
      </c>
      <c r="E27" s="43">
        <f>'Atec-cyl SA'!N26</f>
        <v>27</v>
      </c>
      <c r="F27" s="43">
        <f>'Batiloc SA'!N26</f>
        <v>42.5</v>
      </c>
      <c r="G27" s="43">
        <f>'DSMI electronics SA'!N26</f>
        <v>75.5</v>
      </c>
      <c r="H27" s="43">
        <f>'E20 Innovations SA'!N26</f>
        <v>342.5</v>
      </c>
      <c r="I27" s="43">
        <f>'Immocolor SA'!N26</f>
        <v>317.75</v>
      </c>
      <c r="J27" s="43">
        <f>Insulae!N26</f>
        <v>1617.5</v>
      </c>
      <c r="K27" s="43">
        <f>'La Coupole SA'!N26</f>
        <v>176.25</v>
      </c>
      <c r="L27" s="43">
        <f>'Menuiserie Radicchi SA'!N26</f>
        <v>559.23</v>
      </c>
      <c r="M27" s="43">
        <f>'MGO Réalisations SA'!N26</f>
        <v>1637.44</v>
      </c>
      <c r="N27" s="43">
        <f>'Montres Stifani SA en liq'!N26</f>
        <v>25</v>
      </c>
      <c r="O27" s="43">
        <f>'Pro Immob SA'!N26</f>
        <v>239.5</v>
      </c>
      <c r="P27" s="43">
        <f>'Radicchi Promotion'!N26</f>
        <v>632.55999999999995</v>
      </c>
      <c r="Q27" s="43">
        <f>'Radicchi Raffaello'!N26</f>
        <v>255.25</v>
      </c>
      <c r="R27" s="43">
        <f>'RM Horlogerie'!N26</f>
        <v>37</v>
      </c>
      <c r="S27" s="43">
        <f>'RSM SA'!N26</f>
        <v>26</v>
      </c>
      <c r="T27" s="43">
        <f>'Sareg SA'!N26</f>
        <v>2882.13</v>
      </c>
      <c r="U27" s="43">
        <f>'Schwarz-Etienne SA'!N26</f>
        <v>681.15</v>
      </c>
      <c r="V27" s="43">
        <f>'TMH SA'!N26</f>
        <v>304.75</v>
      </c>
      <c r="W27" s="43">
        <f>'Usine de la Charrière SA'!N26</f>
        <v>283.25</v>
      </c>
      <c r="X27" s="59">
        <f>SUM(B27:W27)</f>
        <v>10272.761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Luan Sokoli</cp:lastModifiedBy>
  <cp:lastPrinted>2015-08-25T06:33:57Z</cp:lastPrinted>
  <dcterms:created xsi:type="dcterms:W3CDTF">2003-11-21T07:24:51Z</dcterms:created>
  <dcterms:modified xsi:type="dcterms:W3CDTF">2015-08-25T06:34:03Z</dcterms:modified>
</cp:coreProperties>
</file>