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0730" windowHeight="10050" activeTab="1"/>
  </bookViews>
  <sheets>
    <sheet name="Inscriptions" sheetId="1" r:id="rId1"/>
    <sheet name="Appel Journalier 3-5 ans" sheetId="9" r:id="rId2"/>
    <sheet name="Appel Journalier 6-8 ans" sheetId="6" r:id="rId3"/>
    <sheet name="Appel Journalier 9-13 ans" sheetId="7" r:id="rId4"/>
    <sheet name="données" sheetId="10" r:id="rId5"/>
  </sheets>
  <calcPr calcId="125725"/>
</workbook>
</file>

<file path=xl/calcChain.xml><?xml version="1.0" encoding="utf-8"?>
<calcChain xmlns="http://schemas.openxmlformats.org/spreadsheetml/2006/main">
  <c r="C7" i="1"/>
  <c r="Q7"/>
  <c r="R7"/>
  <c r="C9"/>
  <c r="Q9"/>
  <c r="R9"/>
  <c r="C79"/>
  <c r="Q79"/>
  <c r="R79"/>
  <c r="C50"/>
  <c r="Q50"/>
  <c r="R50"/>
  <c r="C63"/>
  <c r="Q63"/>
  <c r="R63"/>
  <c r="C78"/>
  <c r="Q78"/>
  <c r="R78"/>
  <c r="C54"/>
  <c r="Q54"/>
  <c r="R54"/>
  <c r="C53"/>
  <c r="Q53"/>
  <c r="R53"/>
  <c r="C58"/>
  <c r="Q58"/>
  <c r="R58"/>
  <c r="C41"/>
  <c r="Q41"/>
  <c r="R41"/>
  <c r="C43"/>
  <c r="Q43"/>
  <c r="R43"/>
  <c r="C65"/>
  <c r="Q65"/>
  <c r="R65"/>
  <c r="C81"/>
  <c r="Q81"/>
  <c r="R81"/>
  <c r="C26"/>
  <c r="Q26"/>
  <c r="R26"/>
  <c r="C24"/>
  <c r="Q24"/>
  <c r="R24"/>
  <c r="C5"/>
  <c r="Q5"/>
  <c r="R5"/>
  <c r="C82"/>
  <c r="Q82"/>
  <c r="R82"/>
  <c r="C89"/>
  <c r="Q89"/>
  <c r="R89"/>
  <c r="C8"/>
  <c r="Q8"/>
  <c r="R8"/>
  <c r="C46"/>
  <c r="Q46"/>
  <c r="R46"/>
  <c r="C55"/>
  <c r="Q55"/>
  <c r="R55"/>
  <c r="C48"/>
  <c r="Q48"/>
  <c r="R48"/>
  <c r="C25"/>
  <c r="Q25"/>
  <c r="R25"/>
  <c r="C23"/>
  <c r="Q23"/>
  <c r="R23"/>
  <c r="C42"/>
  <c r="Q42"/>
  <c r="R42"/>
  <c r="C34"/>
  <c r="Q34"/>
  <c r="R34"/>
  <c r="C16"/>
  <c r="Q16"/>
  <c r="R16"/>
  <c r="C38"/>
  <c r="Q38"/>
  <c r="R38"/>
  <c r="C37"/>
  <c r="Q37"/>
  <c r="R37"/>
  <c r="C87"/>
  <c r="Q87"/>
  <c r="R87"/>
  <c r="C88" l="1"/>
  <c r="Q88"/>
  <c r="R88"/>
  <c r="C80"/>
  <c r="Q80"/>
  <c r="R80"/>
  <c r="C74"/>
  <c r="Q74"/>
  <c r="R74"/>
  <c r="C71"/>
  <c r="Q71"/>
  <c r="R71"/>
  <c r="C13"/>
  <c r="Q13"/>
  <c r="R13"/>
  <c r="C73"/>
  <c r="Q73"/>
  <c r="R73"/>
  <c r="C86"/>
  <c r="Q86"/>
  <c r="R86"/>
  <c r="C15"/>
  <c r="Q15"/>
  <c r="R15"/>
  <c r="C56"/>
  <c r="Q56"/>
  <c r="R56"/>
  <c r="C12"/>
  <c r="Q12"/>
  <c r="R12"/>
  <c r="C11"/>
  <c r="Q11"/>
  <c r="R11"/>
  <c r="C85"/>
  <c r="Q85"/>
  <c r="R85"/>
  <c r="C64" l="1"/>
  <c r="Q64"/>
  <c r="R64"/>
  <c r="C67"/>
  <c r="Q67"/>
  <c r="R67"/>
  <c r="C70"/>
  <c r="Q70"/>
  <c r="R70"/>
  <c r="C28"/>
  <c r="Q28"/>
  <c r="R28"/>
  <c r="C40"/>
  <c r="Q40"/>
  <c r="R40"/>
  <c r="C96"/>
  <c r="Q96"/>
  <c r="R96"/>
  <c r="C22"/>
  <c r="Q22"/>
  <c r="R22"/>
  <c r="C62"/>
  <c r="Q62"/>
  <c r="R62"/>
  <c r="C83"/>
  <c r="Q83"/>
  <c r="R83"/>
  <c r="C49"/>
  <c r="Q49"/>
  <c r="R49"/>
  <c r="C77"/>
  <c r="Q77"/>
  <c r="R77"/>
  <c r="R6"/>
  <c r="R10"/>
  <c r="R14"/>
  <c r="R17"/>
  <c r="R18"/>
  <c r="R19"/>
  <c r="R20"/>
  <c r="R21"/>
  <c r="R27"/>
  <c r="R29"/>
  <c r="R30"/>
  <c r="R31"/>
  <c r="R32"/>
  <c r="R33"/>
  <c r="R35"/>
  <c r="R36"/>
  <c r="R39"/>
  <c r="R44"/>
  <c r="R45"/>
  <c r="R47"/>
  <c r="R51"/>
  <c r="R52"/>
  <c r="R57"/>
  <c r="R59"/>
  <c r="R60"/>
  <c r="R61"/>
  <c r="R66"/>
  <c r="R68"/>
  <c r="R69"/>
  <c r="R72"/>
  <c r="R75"/>
  <c r="R76"/>
  <c r="R84"/>
  <c r="R90"/>
  <c r="R91"/>
  <c r="R92"/>
  <c r="R93"/>
  <c r="R94"/>
  <c r="R95"/>
  <c r="R97"/>
  <c r="R98"/>
  <c r="Q72"/>
  <c r="C18"/>
  <c r="Q18"/>
  <c r="C20"/>
  <c r="Q20"/>
  <c r="C57"/>
  <c r="Q57"/>
  <c r="C98"/>
  <c r="Q98"/>
  <c r="C44"/>
  <c r="Q44"/>
  <c r="C29"/>
  <c r="Q29"/>
  <c r="C35"/>
  <c r="Q35"/>
  <c r="Q91"/>
  <c r="C52"/>
  <c r="Q52"/>
  <c r="C47"/>
  <c r="Q47"/>
  <c r="C94"/>
  <c r="Q94"/>
  <c r="C33"/>
  <c r="Q33"/>
  <c r="C92"/>
  <c r="Q92"/>
  <c r="C10"/>
  <c r="Q10"/>
  <c r="C68"/>
  <c r="Q68"/>
  <c r="C6"/>
  <c r="Q6"/>
  <c r="C31"/>
  <c r="Q31"/>
  <c r="C32"/>
  <c r="Q32"/>
  <c r="C27"/>
  <c r="Q27"/>
  <c r="C39"/>
  <c r="Q39"/>
  <c r="C61"/>
  <c r="Q61"/>
  <c r="C45"/>
  <c r="Q45"/>
  <c r="C69"/>
  <c r="Q69"/>
  <c r="C97"/>
  <c r="Q97"/>
  <c r="C75"/>
  <c r="Q75"/>
  <c r="C19"/>
  <c r="Q19"/>
  <c r="C36"/>
  <c r="Q36"/>
  <c r="C90"/>
  <c r="Q90"/>
  <c r="C72"/>
  <c r="C51"/>
  <c r="Q51"/>
  <c r="C30"/>
  <c r="Q30"/>
  <c r="C95"/>
  <c r="Q95"/>
  <c r="C14"/>
  <c r="Q14"/>
  <c r="C93"/>
  <c r="Q93"/>
  <c r="C60"/>
  <c r="Q60"/>
  <c r="C59"/>
  <c r="Q59"/>
  <c r="C17"/>
  <c r="Q17"/>
  <c r="C76"/>
  <c r="Q76"/>
  <c r="C84" l="1"/>
  <c r="Q84"/>
  <c r="C21"/>
  <c r="Q21"/>
  <c r="P102"/>
  <c r="O102"/>
  <c r="N102"/>
  <c r="M102"/>
  <c r="L102"/>
  <c r="K102"/>
  <c r="J102"/>
  <c r="I102"/>
  <c r="H102"/>
  <c r="G102"/>
  <c r="P104"/>
  <c r="O104"/>
  <c r="N104"/>
  <c r="M104"/>
  <c r="L104"/>
  <c r="P101"/>
  <c r="O101"/>
  <c r="N101"/>
  <c r="M101"/>
  <c r="L101"/>
  <c r="P100"/>
  <c r="P103" s="1"/>
  <c r="O100"/>
  <c r="O103" s="1"/>
  <c r="N100"/>
  <c r="N103" s="1"/>
  <c r="M100"/>
  <c r="M103" s="1"/>
  <c r="L100"/>
  <c r="L103" s="1"/>
  <c r="K104"/>
  <c r="K101"/>
  <c r="K100"/>
  <c r="K103" s="1"/>
  <c r="J104"/>
  <c r="J101"/>
  <c r="J100"/>
  <c r="J103" s="1"/>
  <c r="I104"/>
  <c r="I101"/>
  <c r="I100"/>
  <c r="I103" s="1"/>
  <c r="H104"/>
  <c r="H101"/>
  <c r="H100"/>
  <c r="H103" s="1"/>
  <c r="G104"/>
  <c r="G100"/>
  <c r="G103" s="1"/>
  <c r="G101"/>
  <c r="C66"/>
  <c r="Q66"/>
  <c r="R99"/>
  <c r="R100" s="1"/>
  <c r="Q99"/>
  <c r="Q101" l="1"/>
  <c r="Q100"/>
  <c r="R101"/>
  <c r="A1" l="1"/>
</calcChain>
</file>

<file path=xl/sharedStrings.xml><?xml version="1.0" encoding="utf-8"?>
<sst xmlns="http://schemas.openxmlformats.org/spreadsheetml/2006/main" count="207" uniqueCount="150">
  <si>
    <t>Nom et Prénom</t>
  </si>
  <si>
    <t>Date de Naissance</t>
  </si>
  <si>
    <t>Age</t>
  </si>
  <si>
    <t>Allergie Alimentaire</t>
  </si>
  <si>
    <t>Autre Allergie</t>
  </si>
  <si>
    <t>Remarque</t>
  </si>
  <si>
    <t>Belredon Louna</t>
  </si>
  <si>
    <t>Cher Axel</t>
  </si>
  <si>
    <t>Cher Zélie</t>
  </si>
  <si>
    <t>Cledes Tom</t>
  </si>
  <si>
    <t>Couffignal Eddy</t>
  </si>
  <si>
    <t>Didyne Lisa</t>
  </si>
  <si>
    <t>Didyne Lucas</t>
  </si>
  <si>
    <t>Fabre Maelly</t>
  </si>
  <si>
    <t>Farret-M Jules</t>
  </si>
  <si>
    <t>Flotte Emma</t>
  </si>
  <si>
    <t>Issalys Jade</t>
  </si>
  <si>
    <t>Margot Tom</t>
  </si>
  <si>
    <t>Marty Mattéo</t>
  </si>
  <si>
    <t>Maurel Théo</t>
  </si>
  <si>
    <t>Mazars Nathan</t>
  </si>
  <si>
    <t>Mezy Faustine</t>
  </si>
  <si>
    <t>Miquel Alicia</t>
  </si>
  <si>
    <t>Tennevin Nathan</t>
  </si>
  <si>
    <t>Tournier Camille</t>
  </si>
  <si>
    <t>Tournier Laura</t>
  </si>
  <si>
    <t>Verfaillie Joy</t>
  </si>
  <si>
    <t>Total Global</t>
  </si>
  <si>
    <t>TOTAL JOURNALIER</t>
  </si>
  <si>
    <t>Lundi</t>
  </si>
  <si>
    <t>Mardi</t>
  </si>
  <si>
    <t>Mercredi</t>
  </si>
  <si>
    <t>Jeudi</t>
  </si>
  <si>
    <t>Vendredi</t>
  </si>
  <si>
    <t>Trin Julie</t>
  </si>
  <si>
    <t>( Age sélectionné ) SOUS TOTAL JOURNALIER</t>
  </si>
  <si>
    <t>1 = Inscription</t>
  </si>
  <si>
    <t>0 = Réservation</t>
  </si>
  <si>
    <t>Couleur Nom Prénom :</t>
  </si>
  <si>
    <t>Légende :</t>
  </si>
  <si>
    <t xml:space="preserve"> DEMANDE DE RESERVATIONS</t>
  </si>
  <si>
    <t>Absences</t>
  </si>
  <si>
    <t>F = Absence facturée non justifiée</t>
  </si>
  <si>
    <t>Présent</t>
  </si>
  <si>
    <t>Weber Thomas</t>
  </si>
  <si>
    <t>Totaux</t>
  </si>
  <si>
    <t>Total Enfant</t>
  </si>
  <si>
    <t>Octobre 2015</t>
  </si>
  <si>
    <t>19-oct.</t>
  </si>
  <si>
    <t>20-oct.</t>
  </si>
  <si>
    <t>21-oct.</t>
  </si>
  <si>
    <t>22-oct.</t>
  </si>
  <si>
    <t>23-oct.</t>
  </si>
  <si>
    <t>26-oct.</t>
  </si>
  <si>
    <t>27-oct.</t>
  </si>
  <si>
    <t>28-oct.</t>
  </si>
  <si>
    <t>29-oct.</t>
  </si>
  <si>
    <t>30-oct.</t>
  </si>
  <si>
    <t>Semaine 43</t>
  </si>
  <si>
    <t>Semaine 44</t>
  </si>
  <si>
    <t>A = Absence non facturée</t>
  </si>
  <si>
    <t>Conde Lenny</t>
  </si>
  <si>
    <t>Giraud Charly</t>
  </si>
  <si>
    <t>Giraud Louna</t>
  </si>
  <si>
    <t>Boutary Camille</t>
  </si>
  <si>
    <t>Dalpeyra Zoé</t>
  </si>
  <si>
    <t>Garcia Laly</t>
  </si>
  <si>
    <t>Sicre Mathias</t>
  </si>
  <si>
    <t>Fourmont Mylena</t>
  </si>
  <si>
    <t>Dupre-C Louis</t>
  </si>
  <si>
    <t>Dardun.M Robin</t>
  </si>
  <si>
    <t>Dardun.M Léo</t>
  </si>
  <si>
    <t>Antona Alexane</t>
  </si>
  <si>
    <t>Delabrousse-R Maelyne</t>
  </si>
  <si>
    <t>Abscences</t>
  </si>
  <si>
    <t>Abscences Facturées</t>
  </si>
  <si>
    <t>Garcia Zéline</t>
  </si>
  <si>
    <t>Sicre Samuel</t>
  </si>
  <si>
    <t>Couto-F Zoé</t>
  </si>
  <si>
    <t>Ginisty Amélia</t>
  </si>
  <si>
    <t>Conde India</t>
  </si>
  <si>
    <t>Miquel Laurène</t>
  </si>
  <si>
    <t>Fourmont Noah</t>
  </si>
  <si>
    <t>Issalys Oscar</t>
  </si>
  <si>
    <t>Cortes Lizéa</t>
  </si>
  <si>
    <t>Uras Hugo</t>
  </si>
  <si>
    <t>Dupré-C Margot</t>
  </si>
  <si>
    <t>Couffignal Sacha</t>
  </si>
  <si>
    <t>Mazars Gwendoline</t>
  </si>
  <si>
    <t>Marty Laurine</t>
  </si>
  <si>
    <t>Perrier Angelo</t>
  </si>
  <si>
    <t>Lazuech Mathéo</t>
  </si>
  <si>
    <t>Raynal Laly</t>
  </si>
  <si>
    <t>Bousquet Eliane</t>
  </si>
  <si>
    <t>Gayraud Noé</t>
  </si>
  <si>
    <t>Caprasse Gabriel</t>
  </si>
  <si>
    <t>Raynal Mahé</t>
  </si>
  <si>
    <t>Mazars Titouan</t>
  </si>
  <si>
    <t>Bousquet Paul</t>
  </si>
  <si>
    <t>Mazars Mathéo</t>
  </si>
  <si>
    <t>Melle Yanis</t>
  </si>
  <si>
    <t>Navarro Amélie</t>
  </si>
  <si>
    <t>Rossignol Klara</t>
  </si>
  <si>
    <t>Rivière Alice</t>
  </si>
  <si>
    <t>Dunet Enora</t>
  </si>
  <si>
    <t>Dunet Tom</t>
  </si>
  <si>
    <t>Chantereau Axelle</t>
  </si>
  <si>
    <t>Delforge Celyan</t>
  </si>
  <si>
    <t>Elhadrati Nora</t>
  </si>
  <si>
    <t>Couderc Adrien</t>
  </si>
  <si>
    <t>Couderc Lucie</t>
  </si>
  <si>
    <t>Gaubert Ines</t>
  </si>
  <si>
    <t>Ferrera Zélie</t>
  </si>
  <si>
    <t>Barrau Marie</t>
  </si>
  <si>
    <t>Savickis Julians</t>
  </si>
  <si>
    <t>Neyer Zélie</t>
  </si>
  <si>
    <t>Andrieu Célya</t>
  </si>
  <si>
    <t>Pialhoux Gaël</t>
  </si>
  <si>
    <t>Couderc Léo</t>
  </si>
  <si>
    <t>Couderc Margaux</t>
  </si>
  <si>
    <t>Neyer Rose</t>
  </si>
  <si>
    <t>Elhadrati Wacil</t>
  </si>
  <si>
    <t>Elhadrati Ilyes</t>
  </si>
  <si>
    <t>Girard Ludmila</t>
  </si>
  <si>
    <t>Gasq Emma</t>
  </si>
  <si>
    <t>Gasq Mathéo</t>
  </si>
  <si>
    <t>Mirabel Jules</t>
  </si>
  <si>
    <t>Issanchou Yanis</t>
  </si>
  <si>
    <t>Fournier Farell</t>
  </si>
  <si>
    <t>Molinier Arthur</t>
  </si>
  <si>
    <t>Bayol Maël</t>
  </si>
  <si>
    <t>Barrau Gontran</t>
  </si>
  <si>
    <t>Linères Camille</t>
  </si>
  <si>
    <t>Bousquet Armand</t>
  </si>
  <si>
    <t>Appel Journalier 3-5 ans du 19 octobre 2015</t>
  </si>
  <si>
    <t>Appel Journalier 6-8 ans du 19 octobre 2015</t>
  </si>
  <si>
    <t>Appel Journalier 9-13 ans du 19 octobre 2015</t>
  </si>
  <si>
    <t>Vacances</t>
  </si>
  <si>
    <t>Début</t>
  </si>
  <si>
    <t>Fin</t>
  </si>
  <si>
    <t>Vacances de la Toussaint</t>
  </si>
  <si>
    <t>30/10/2015</t>
  </si>
  <si>
    <t>Vacances de Noël</t>
  </si>
  <si>
    <t>21/12/2015</t>
  </si>
  <si>
    <t>Vacances d'Hivers</t>
  </si>
  <si>
    <t>22/02/2016</t>
  </si>
  <si>
    <t>Vacances de Pâques</t>
  </si>
  <si>
    <t>18/04/2016</t>
  </si>
  <si>
    <t>29/04/2016</t>
  </si>
  <si>
    <t>Vacances d'Eté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</si>
</sst>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40C]d\-mmm;@"/>
    <numFmt numFmtId="166" formatCode="[$-F800]dddd\,\ mmmm\ dd\,\ yyyy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theme="6"/>
      <name val="Calibri"/>
      <family val="2"/>
      <scheme val="minor"/>
    </font>
    <font>
      <b/>
      <sz val="9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C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01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Font="1" applyFill="1" applyBorder="1"/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17" fontId="6" fillId="0" borderId="14" xfId="0" applyNumberFormat="1" applyFont="1" applyBorder="1" applyAlignment="1">
      <alignment horizontal="center" vertical="center" textRotation="90"/>
    </xf>
    <xf numFmtId="17" fontId="6" fillId="0" borderId="12" xfId="0" applyNumberFormat="1" applyFont="1" applyBorder="1" applyAlignment="1">
      <alignment horizontal="center" vertical="center" textRotation="90"/>
    </xf>
    <xf numFmtId="17" fontId="6" fillId="0" borderId="2" xfId="0" applyNumberFormat="1" applyFont="1" applyBorder="1" applyAlignment="1">
      <alignment horizontal="center" vertical="center" textRotation="90"/>
    </xf>
    <xf numFmtId="0" fontId="7" fillId="0" borderId="0" xfId="0" applyFont="1"/>
    <xf numFmtId="0" fontId="7" fillId="0" borderId="0" xfId="0" applyFont="1" applyFill="1" applyBorder="1"/>
    <xf numFmtId="164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6" fontId="8" fillId="0" borderId="0" xfId="0" applyNumberFormat="1" applyFont="1" applyAlignment="1">
      <alignment horizontal="center"/>
    </xf>
    <xf numFmtId="0" fontId="9" fillId="0" borderId="0" xfId="0" applyFont="1"/>
    <xf numFmtId="49" fontId="5" fillId="0" borderId="27" xfId="0" applyNumberFormat="1" applyFont="1" applyBorder="1" applyAlignment="1">
      <alignment horizontal="center" vertical="center"/>
    </xf>
    <xf numFmtId="0" fontId="9" fillId="0" borderId="0" xfId="0" applyFont="1" applyBorder="1"/>
    <xf numFmtId="0" fontId="6" fillId="0" borderId="27" xfId="0" applyFont="1" applyBorder="1" applyAlignment="1">
      <alignment horizontal="center" vertical="center"/>
    </xf>
    <xf numFmtId="17" fontId="6" fillId="0" borderId="27" xfId="0" applyNumberFormat="1" applyFont="1" applyBorder="1" applyAlignment="1">
      <alignment horizontal="center" vertical="center" textRotation="90"/>
    </xf>
    <xf numFmtId="0" fontId="10" fillId="0" borderId="9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textRotation="90" wrapText="1"/>
    </xf>
    <xf numFmtId="0" fontId="11" fillId="0" borderId="6" xfId="0" applyFont="1" applyFill="1" applyBorder="1" applyAlignment="1">
      <alignment horizontal="center" vertical="center" textRotation="90" wrapText="1"/>
    </xf>
    <xf numFmtId="0" fontId="12" fillId="0" borderId="4" xfId="0" applyFont="1" applyFill="1" applyBorder="1" applyAlignment="1">
      <alignment horizontal="center" vertical="center" textRotation="90" wrapText="1"/>
    </xf>
    <xf numFmtId="165" fontId="13" fillId="0" borderId="15" xfId="0" applyNumberFormat="1" applyFont="1" applyBorder="1" applyAlignment="1">
      <alignment horizontal="center" vertical="center" wrapText="1"/>
    </xf>
    <xf numFmtId="165" fontId="13" fillId="0" borderId="6" xfId="0" applyNumberFormat="1" applyFont="1" applyBorder="1" applyAlignment="1">
      <alignment horizontal="center" vertical="center" wrapText="1"/>
    </xf>
    <xf numFmtId="165" fontId="13" fillId="0" borderId="4" xfId="0" applyNumberFormat="1" applyFont="1" applyBorder="1" applyAlignment="1">
      <alignment horizontal="center" vertical="center" wrapText="1"/>
    </xf>
    <xf numFmtId="165" fontId="13" fillId="0" borderId="13" xfId="0" applyNumberFormat="1" applyFont="1" applyBorder="1" applyAlignment="1">
      <alignment horizontal="center" vertical="center" wrapText="1"/>
    </xf>
    <xf numFmtId="165" fontId="13" fillId="0" borderId="16" xfId="0" applyNumberFormat="1" applyFont="1" applyBorder="1" applyAlignment="1">
      <alignment horizontal="center" vertical="center" wrapText="1"/>
    </xf>
    <xf numFmtId="165" fontId="8" fillId="0" borderId="15" xfId="0" applyNumberFormat="1" applyFont="1" applyBorder="1" applyAlignment="1">
      <alignment horizontal="center" vertical="center" textRotation="90" wrapText="1"/>
    </xf>
    <xf numFmtId="0" fontId="14" fillId="0" borderId="4" xfId="0" applyFont="1" applyBorder="1" applyAlignment="1">
      <alignment horizontal="center" vertical="center" textRotation="90" wrapText="1"/>
    </xf>
    <xf numFmtId="0" fontId="15" fillId="0" borderId="9" xfId="0" applyFont="1" applyFill="1" applyBorder="1"/>
    <xf numFmtId="164" fontId="9" fillId="0" borderId="6" xfId="0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32" xfId="0" applyNumberFormat="1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4" xfId="0" applyNumberFormat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13" fillId="0" borderId="39" xfId="0" applyNumberFormat="1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9" fillId="0" borderId="42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15" fillId="0" borderId="28" xfId="0" applyFont="1" applyFill="1" applyBorder="1"/>
    <xf numFmtId="164" fontId="9" fillId="0" borderId="29" xfId="0" applyNumberFormat="1" applyFont="1" applyFill="1" applyBorder="1" applyAlignment="1">
      <alignment horizontal="center"/>
    </xf>
    <xf numFmtId="0" fontId="9" fillId="0" borderId="29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13" fillId="0" borderId="18" xfId="0" applyNumberFormat="1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Border="1"/>
    <xf numFmtId="0" fontId="8" fillId="0" borderId="1" xfId="0" applyFont="1" applyFill="1" applyBorder="1" applyAlignment="1">
      <alignment horizontal="right"/>
    </xf>
    <xf numFmtId="0" fontId="17" fillId="0" borderId="11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9" fillId="0" borderId="0" xfId="0" applyFont="1" applyFill="1" applyBorder="1"/>
    <xf numFmtId="164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/>
    <xf numFmtId="0" fontId="0" fillId="0" borderId="43" xfId="0" applyBorder="1"/>
    <xf numFmtId="14" fontId="0" fillId="0" borderId="43" xfId="0" applyNumberFormat="1" applyBorder="1"/>
    <xf numFmtId="0" fontId="18" fillId="0" borderId="44" xfId="0" applyFont="1" applyFill="1" applyBorder="1" applyAlignment="1">
      <alignment horizontal="center" vertical="center"/>
    </xf>
    <xf numFmtId="0" fontId="18" fillId="0" borderId="45" xfId="0" applyFont="1" applyFill="1" applyBorder="1" applyAlignment="1">
      <alignment horizontal="center" vertical="center" wrapText="1"/>
    </xf>
    <xf numFmtId="0" fontId="18" fillId="0" borderId="45" xfId="0" applyFont="1" applyFill="1" applyBorder="1" applyAlignment="1">
      <alignment horizontal="center" vertical="center"/>
    </xf>
    <xf numFmtId="0" fontId="18" fillId="0" borderId="45" xfId="0" applyFont="1" applyFill="1" applyBorder="1" applyAlignment="1">
      <alignment horizontal="center" vertical="center" textRotation="90" wrapText="1"/>
    </xf>
    <xf numFmtId="0" fontId="18" fillId="0" borderId="46" xfId="0" applyFont="1" applyFill="1" applyBorder="1" applyAlignment="1">
      <alignment horizontal="center" vertical="center" textRotation="90" wrapText="1"/>
    </xf>
    <xf numFmtId="0" fontId="0" fillId="0" borderId="47" xfId="0" applyBorder="1"/>
    <xf numFmtId="0" fontId="0" fillId="0" borderId="48" xfId="0" applyBorder="1"/>
    <xf numFmtId="0" fontId="1" fillId="0" borderId="47" xfId="0" applyFont="1" applyBorder="1"/>
    <xf numFmtId="164" fontId="13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7" fillId="0" borderId="17" xfId="0" applyFont="1" applyFill="1" applyBorder="1" applyAlignment="1">
      <alignment horizontal="right"/>
    </xf>
    <xf numFmtId="0" fontId="8" fillId="0" borderId="1" xfId="0" applyFont="1" applyFill="1" applyBorder="1" applyAlignment="1">
      <alignment horizontal="right"/>
    </xf>
    <xf numFmtId="0" fontId="8" fillId="0" borderId="8" xfId="0" applyFont="1" applyFill="1" applyBorder="1" applyAlignment="1">
      <alignment horizontal="right"/>
    </xf>
    <xf numFmtId="0" fontId="8" fillId="0" borderId="7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right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17" fontId="6" fillId="0" borderId="10" xfId="0" applyNumberFormat="1" applyFont="1" applyBorder="1" applyAlignment="1">
      <alignment horizontal="center" vertical="center"/>
    </xf>
    <xf numFmtId="17" fontId="6" fillId="0" borderId="3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right"/>
    </xf>
    <xf numFmtId="0" fontId="16" fillId="0" borderId="8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12" fillId="0" borderId="8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164" fontId="9" fillId="0" borderId="13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49"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6" name="Tableau6" displayName="Tableau6" ref="A4:R99" totalsRowShown="0" headerRowDxfId="37" dataDxfId="36" tableBorderDxfId="35">
  <autoFilter ref="A4:R99">
    <filterColumn colId="2"/>
    <filterColumn colId="15"/>
  </autoFilter>
  <tableColumns count="18">
    <tableColumn id="1" name="Nom et Prénom" dataDxfId="34"/>
    <tableColumn id="2" name="Date de Naissance" dataDxfId="33"/>
    <tableColumn id="3" name="Age" dataDxfId="32">
      <calculatedColumnFormula>IF(MONTH(TODAY())&gt;MONTH(B5),YEAR(TODAY())-YEAR(B5),IF(MONTH(TODAY())&lt;MONTH(B5),YEAR(TODAY())-YEAR(B5)-1,IF(DAY(TODAY())&lt;DAY(B5),YEAR(TODAY())-YEAR(B5)-1,YEAR(TODAY())-YEAR(B5))))</calculatedColumnFormula>
    </tableColumn>
    <tableColumn id="4" name="Allergie Alimentaire" dataDxfId="31"/>
    <tableColumn id="5" name="Autre Allergie" dataDxfId="30"/>
    <tableColumn id="6" name="Remarque" dataDxfId="29"/>
    <tableColumn id="10" name="19-oct." dataDxfId="28"/>
    <tableColumn id="11" name="20-oct." dataDxfId="27"/>
    <tableColumn id="12" name="21-oct." dataDxfId="26"/>
    <tableColumn id="13" name="22-oct." dataDxfId="25"/>
    <tableColumn id="14" name="23-oct." dataDxfId="24"/>
    <tableColumn id="15" name="26-oct." dataDxfId="23"/>
    <tableColumn id="16" name="27-oct." dataDxfId="22"/>
    <tableColumn id="17" name="28-oct." dataDxfId="21"/>
    <tableColumn id="18" name="29-oct." dataDxfId="20"/>
    <tableColumn id="19" name="30-oct." dataDxfId="19"/>
    <tableColumn id="44" name="Absences" dataDxfId="18">
      <calculatedColumnFormula>(COUNTIF(Tableau6[[#This Row],[19-oct.]:[30-oct.]],"A"))+(COUNTIF(Tableau6[[#This Row],[19-oct.]:[30-oct.]],"F"))</calculatedColumnFormula>
    </tableColumn>
    <tableColumn id="42" name="Total Global" dataDxfId="17">
      <calculatedColumnFormula>SUM(Tableau6[[#This Row],[19-oct.]:[30-oct.]])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20" displayName="Tableau120" ref="A1:C6" totalsRowShown="0" headerRowDxfId="1" dataDxfId="0" headerRowBorderDxfId="7" tableBorderDxfId="5" totalsRowBorderDxfId="6">
  <autoFilter ref="A1:C6"/>
  <tableColumns count="3">
    <tableColumn id="1" name="Vacances" dataDxfId="4"/>
    <tableColumn id="2" name="Début" dataDxfId="3"/>
    <tableColumn id="3" name="Fi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42"/>
  <sheetViews>
    <sheetView zoomScale="200" zoomScaleNormal="200" workbookViewId="0">
      <pane xSplit="1" ySplit="4" topLeftCell="B140" activePane="bottomRight" state="frozen"/>
      <selection pane="topRight" activeCell="B1" sqref="B1"/>
      <selection pane="bottomLeft" activeCell="A4" sqref="A4"/>
      <selection pane="bottomRight" activeCell="G4" sqref="G4"/>
    </sheetView>
  </sheetViews>
  <sheetFormatPr baseColWidth="10" defaultColWidth="11.42578125" defaultRowHeight="15"/>
  <cols>
    <col min="1" max="1" width="17.7109375" customWidth="1"/>
    <col min="2" max="2" width="8.7109375" customWidth="1"/>
    <col min="3" max="3" width="3.7109375" customWidth="1"/>
    <col min="4" max="4" width="5.140625" customWidth="1"/>
    <col min="5" max="6" width="3.85546875" customWidth="1"/>
    <col min="7" max="18" width="3.7109375" customWidth="1"/>
  </cols>
  <sheetData>
    <row r="1" spans="1:19">
      <c r="A1" s="14">
        <f ca="1">TODAY()</f>
        <v>42297</v>
      </c>
      <c r="B1" s="15"/>
      <c r="C1" s="15"/>
      <c r="D1" s="15"/>
      <c r="E1" s="15"/>
      <c r="F1" s="15"/>
      <c r="G1" s="98" t="s">
        <v>47</v>
      </c>
      <c r="H1" s="99"/>
      <c r="I1" s="99"/>
      <c r="J1" s="99"/>
      <c r="K1" s="99"/>
      <c r="L1" s="99"/>
      <c r="M1" s="99"/>
      <c r="N1" s="99"/>
      <c r="O1" s="99"/>
      <c r="P1" s="99"/>
      <c r="Q1" s="16"/>
      <c r="R1" s="17"/>
    </row>
    <row r="2" spans="1:19">
      <c r="A2" s="15"/>
      <c r="B2" s="15"/>
      <c r="C2" s="15"/>
      <c r="D2" s="15"/>
      <c r="E2" s="15"/>
      <c r="F2" s="15"/>
      <c r="G2" s="100" t="s">
        <v>58</v>
      </c>
      <c r="H2" s="101"/>
      <c r="I2" s="101"/>
      <c r="J2" s="101"/>
      <c r="K2" s="101"/>
      <c r="L2" s="102" t="s">
        <v>59</v>
      </c>
      <c r="M2" s="103"/>
      <c r="N2" s="103"/>
      <c r="O2" s="103"/>
      <c r="P2" s="103"/>
      <c r="Q2" s="18"/>
      <c r="R2" s="17"/>
    </row>
    <row r="3" spans="1:19" ht="38.25">
      <c r="A3" s="15"/>
      <c r="B3" s="15"/>
      <c r="C3" s="15"/>
      <c r="D3" s="15"/>
      <c r="E3" s="15"/>
      <c r="F3" s="15"/>
      <c r="G3" s="7" t="s">
        <v>29</v>
      </c>
      <c r="H3" s="8" t="s">
        <v>30</v>
      </c>
      <c r="I3" s="8" t="s">
        <v>31</v>
      </c>
      <c r="J3" s="8" t="s">
        <v>32</v>
      </c>
      <c r="K3" s="9" t="s">
        <v>33</v>
      </c>
      <c r="L3" s="7" t="s">
        <v>29</v>
      </c>
      <c r="M3" s="8" t="s">
        <v>30</v>
      </c>
      <c r="N3" s="8" t="s">
        <v>31</v>
      </c>
      <c r="O3" s="8" t="s">
        <v>32</v>
      </c>
      <c r="P3" s="9" t="s">
        <v>33</v>
      </c>
      <c r="Q3" s="19"/>
      <c r="R3" s="17"/>
    </row>
    <row r="4" spans="1:19" ht="77.25" customHeight="1" thickBot="1">
      <c r="A4" s="20" t="s">
        <v>0</v>
      </c>
      <c r="B4" s="21" t="s">
        <v>1</v>
      </c>
      <c r="C4" s="22" t="s">
        <v>2</v>
      </c>
      <c r="D4" s="23" t="s">
        <v>3</v>
      </c>
      <c r="E4" s="24" t="s">
        <v>4</v>
      </c>
      <c r="F4" s="25" t="s">
        <v>5</v>
      </c>
      <c r="G4" s="26" t="s">
        <v>48</v>
      </c>
      <c r="H4" s="27" t="s">
        <v>49</v>
      </c>
      <c r="I4" s="27" t="s">
        <v>50</v>
      </c>
      <c r="J4" s="27" t="s">
        <v>51</v>
      </c>
      <c r="K4" s="28" t="s">
        <v>52</v>
      </c>
      <c r="L4" s="26" t="s">
        <v>53</v>
      </c>
      <c r="M4" s="29" t="s">
        <v>54</v>
      </c>
      <c r="N4" s="27" t="s">
        <v>55</v>
      </c>
      <c r="O4" s="27" t="s">
        <v>56</v>
      </c>
      <c r="P4" s="30" t="s">
        <v>57</v>
      </c>
      <c r="Q4" s="31" t="s">
        <v>41</v>
      </c>
      <c r="R4" s="32" t="s">
        <v>27</v>
      </c>
      <c r="S4" s="10"/>
    </row>
    <row r="5" spans="1:19" ht="15.75" thickTop="1">
      <c r="A5" s="33" t="s">
        <v>116</v>
      </c>
      <c r="B5" s="34">
        <v>39120</v>
      </c>
      <c r="C5" s="35">
        <f t="shared" ref="C5:C36" ca="1" si="0">IF(MONTH(TODAY())&gt;MONTH(B5),YEAR(TODAY())-YEAR(B5),IF(MONTH(TODAY())&lt;MONTH(B5),YEAR(TODAY())-YEAR(B5)-1,IF(DAY(TODAY())&lt;DAY(B5),YEAR(TODAY())-YEAR(B5)-1,YEAR(TODAY())-YEAR(B5))))</f>
        <v>8</v>
      </c>
      <c r="D5" s="35"/>
      <c r="E5" s="36"/>
      <c r="F5" s="36"/>
      <c r="G5" s="37"/>
      <c r="H5" s="38"/>
      <c r="I5" s="38"/>
      <c r="J5" s="38"/>
      <c r="K5" s="39">
        <v>0</v>
      </c>
      <c r="L5" s="37"/>
      <c r="M5" s="38">
        <v>1</v>
      </c>
      <c r="N5" s="38"/>
      <c r="O5" s="38">
        <v>1</v>
      </c>
      <c r="P5" s="39"/>
      <c r="Q5" s="40">
        <f>(COUNTIF(Tableau6[[#This Row],[19-oct.]:[30-oct.]],"A"))+(COUNTIF(Tableau6[[#This Row],[19-oct.]:[30-oct.]],"F"))</f>
        <v>0</v>
      </c>
      <c r="R5" s="41">
        <f>SUM(Tableau6[[#This Row],[19-oct.]:[30-oct.]])</f>
        <v>2</v>
      </c>
      <c r="S5" s="10"/>
    </row>
    <row r="6" spans="1:19">
      <c r="A6" s="33" t="s">
        <v>72</v>
      </c>
      <c r="B6" s="34">
        <v>39148</v>
      </c>
      <c r="C6" s="35">
        <f t="shared" ca="1" si="0"/>
        <v>8</v>
      </c>
      <c r="D6" s="35"/>
      <c r="E6" s="36"/>
      <c r="F6" s="36"/>
      <c r="G6" s="37"/>
      <c r="H6" s="38"/>
      <c r="I6" s="38">
        <v>1</v>
      </c>
      <c r="J6" s="38"/>
      <c r="K6" s="39"/>
      <c r="L6" s="37"/>
      <c r="M6" s="38"/>
      <c r="N6" s="38"/>
      <c r="O6" s="38"/>
      <c r="P6" s="39"/>
      <c r="Q6" s="42">
        <f>(COUNTIF(Tableau6[[#This Row],[19-oct.]:[30-oct.]],"A"))+(COUNTIF(Tableau6[[#This Row],[19-oct.]:[30-oct.]],"F"))</f>
        <v>0</v>
      </c>
      <c r="R6" s="43">
        <f>SUM(Tableau6[[#This Row],[19-oct.]:[30-oct.]])</f>
        <v>1</v>
      </c>
      <c r="S6" s="10"/>
    </row>
    <row r="7" spans="1:19">
      <c r="A7" s="33" t="s">
        <v>131</v>
      </c>
      <c r="B7" s="34">
        <v>37650</v>
      </c>
      <c r="C7" s="35">
        <f t="shared" ca="1" si="0"/>
        <v>12</v>
      </c>
      <c r="D7" s="35"/>
      <c r="E7" s="36"/>
      <c r="F7" s="36"/>
      <c r="G7" s="37">
        <v>1</v>
      </c>
      <c r="H7" s="38"/>
      <c r="I7" s="38"/>
      <c r="J7" s="38"/>
      <c r="K7" s="39"/>
      <c r="L7" s="37"/>
      <c r="M7" s="38"/>
      <c r="N7" s="38"/>
      <c r="O7" s="38"/>
      <c r="P7" s="39"/>
      <c r="Q7" s="42">
        <f>(COUNTIF(Tableau6[[#This Row],[19-oct.]:[30-oct.]],"A"))+(COUNTIF(Tableau6[[#This Row],[19-oct.]:[30-oct.]],"F"))</f>
        <v>0</v>
      </c>
      <c r="R7" s="43">
        <f>SUM(Tableau6[[#This Row],[19-oct.]:[30-oct.]])</f>
        <v>1</v>
      </c>
      <c r="S7" s="10"/>
    </row>
    <row r="8" spans="1:19">
      <c r="A8" s="33" t="s">
        <v>113</v>
      </c>
      <c r="B8" s="34">
        <v>39944</v>
      </c>
      <c r="C8" s="35">
        <f t="shared" ca="1" si="0"/>
        <v>6</v>
      </c>
      <c r="D8" s="35"/>
      <c r="E8" s="36"/>
      <c r="F8" s="36"/>
      <c r="G8" s="37">
        <v>1</v>
      </c>
      <c r="H8" s="38">
        <v>1</v>
      </c>
      <c r="I8" s="38">
        <v>1</v>
      </c>
      <c r="J8" s="38">
        <v>1</v>
      </c>
      <c r="K8" s="39">
        <v>1</v>
      </c>
      <c r="L8" s="37"/>
      <c r="M8" s="38"/>
      <c r="N8" s="38"/>
      <c r="O8" s="38"/>
      <c r="P8" s="39"/>
      <c r="Q8" s="42">
        <f>(COUNTIF(Tableau6[[#This Row],[19-oct.]:[30-oct.]],"A"))+(COUNTIF(Tableau6[[#This Row],[19-oct.]:[30-oct.]],"F"))</f>
        <v>0</v>
      </c>
      <c r="R8" s="43">
        <f>SUM(Tableau6[[#This Row],[19-oct.]:[30-oct.]])</f>
        <v>5</v>
      </c>
      <c r="S8" s="10"/>
    </row>
    <row r="9" spans="1:19">
      <c r="A9" s="33" t="s">
        <v>130</v>
      </c>
      <c r="B9" s="34">
        <v>40736</v>
      </c>
      <c r="C9" s="35">
        <f t="shared" ca="1" si="0"/>
        <v>4</v>
      </c>
      <c r="D9" s="35"/>
      <c r="E9" s="36"/>
      <c r="F9" s="36"/>
      <c r="G9" s="37"/>
      <c r="H9" s="38"/>
      <c r="I9" s="38"/>
      <c r="J9" s="38"/>
      <c r="K9" s="39"/>
      <c r="L9" s="37">
        <v>1</v>
      </c>
      <c r="M9" s="38">
        <v>1</v>
      </c>
      <c r="N9" s="38">
        <v>1</v>
      </c>
      <c r="O9" s="38">
        <v>1</v>
      </c>
      <c r="P9" s="39">
        <v>0</v>
      </c>
      <c r="Q9" s="42">
        <f>(COUNTIF(Tableau6[[#This Row],[19-oct.]:[30-oct.]],"A"))+(COUNTIF(Tableau6[[#This Row],[19-oct.]:[30-oct.]],"F"))</f>
        <v>0</v>
      </c>
      <c r="R9" s="43">
        <f>SUM(Tableau6[[#This Row],[19-oct.]:[30-oct.]])</f>
        <v>4</v>
      </c>
      <c r="S9" s="10"/>
    </row>
    <row r="10" spans="1:19">
      <c r="A10" s="33" t="s">
        <v>6</v>
      </c>
      <c r="B10" s="34">
        <v>39535</v>
      </c>
      <c r="C10" s="35">
        <f t="shared" ca="1" si="0"/>
        <v>7</v>
      </c>
      <c r="D10" s="35"/>
      <c r="E10" s="36"/>
      <c r="F10" s="36"/>
      <c r="G10" s="37"/>
      <c r="H10" s="38"/>
      <c r="I10" s="38">
        <v>1</v>
      </c>
      <c r="J10" s="38"/>
      <c r="K10" s="39">
        <v>1</v>
      </c>
      <c r="L10" s="37"/>
      <c r="M10" s="38">
        <v>1</v>
      </c>
      <c r="N10" s="38"/>
      <c r="O10" s="38"/>
      <c r="P10" s="39">
        <v>1</v>
      </c>
      <c r="Q10" s="42">
        <f>(COUNTIF(Tableau6[[#This Row],[19-oct.]:[30-oct.]],"A"))+(COUNTIF(Tableau6[[#This Row],[19-oct.]:[30-oct.]],"F"))</f>
        <v>0</v>
      </c>
      <c r="R10" s="43">
        <f>SUM(Tableau6[[#This Row],[19-oct.]:[30-oct.]])</f>
        <v>4</v>
      </c>
      <c r="S10" s="10"/>
    </row>
    <row r="11" spans="1:19">
      <c r="A11" s="33" t="s">
        <v>133</v>
      </c>
      <c r="B11" s="34">
        <v>41361</v>
      </c>
      <c r="C11" s="35">
        <f t="shared" ca="1" si="0"/>
        <v>2</v>
      </c>
      <c r="D11" s="35"/>
      <c r="E11" s="36"/>
      <c r="F11" s="36"/>
      <c r="G11" s="37"/>
      <c r="H11" s="38">
        <v>1</v>
      </c>
      <c r="I11" s="38"/>
      <c r="J11" s="38"/>
      <c r="K11" s="39">
        <v>0</v>
      </c>
      <c r="L11" s="37"/>
      <c r="M11" s="38"/>
      <c r="N11" s="38"/>
      <c r="O11" s="38"/>
      <c r="P11" s="39"/>
      <c r="Q11" s="42">
        <f>(COUNTIF(Tableau6[[#This Row],[19-oct.]:[30-oct.]],"A"))+(COUNTIF(Tableau6[[#This Row],[19-oct.]:[30-oct.]],"F"))</f>
        <v>0</v>
      </c>
      <c r="R11" s="43">
        <f>SUM(Tableau6[[#This Row],[19-oct.]:[30-oct.]])</f>
        <v>1</v>
      </c>
      <c r="S11" s="10"/>
    </row>
    <row r="12" spans="1:19">
      <c r="A12" s="33" t="s">
        <v>93</v>
      </c>
      <c r="B12" s="34">
        <v>40524</v>
      </c>
      <c r="C12" s="35">
        <f t="shared" ca="1" si="0"/>
        <v>4</v>
      </c>
      <c r="D12" s="35"/>
      <c r="E12" s="36"/>
      <c r="F12" s="36"/>
      <c r="G12" s="37"/>
      <c r="H12" s="38"/>
      <c r="I12" s="38">
        <v>0</v>
      </c>
      <c r="J12" s="38"/>
      <c r="K12" s="39"/>
      <c r="L12" s="37"/>
      <c r="M12" s="38"/>
      <c r="N12" s="38">
        <v>1</v>
      </c>
      <c r="O12" s="38"/>
      <c r="P12" s="39">
        <v>1</v>
      </c>
      <c r="Q12" s="42">
        <f>(COUNTIF(Tableau6[[#This Row],[19-oct.]:[30-oct.]],"A"))+(COUNTIF(Tableau6[[#This Row],[19-oct.]:[30-oct.]],"F"))</f>
        <v>0</v>
      </c>
      <c r="R12" s="43">
        <f>SUM(Tableau6[[#This Row],[19-oct.]:[30-oct.]])</f>
        <v>2</v>
      </c>
      <c r="S12" s="10"/>
    </row>
    <row r="13" spans="1:19">
      <c r="A13" s="33" t="s">
        <v>98</v>
      </c>
      <c r="B13" s="34">
        <v>40001</v>
      </c>
      <c r="C13" s="35">
        <f t="shared" ca="1" si="0"/>
        <v>6</v>
      </c>
      <c r="D13" s="35"/>
      <c r="E13" s="36"/>
      <c r="F13" s="36">
        <v>1</v>
      </c>
      <c r="G13" s="37"/>
      <c r="H13" s="38">
        <v>1</v>
      </c>
      <c r="I13" s="38"/>
      <c r="J13" s="38"/>
      <c r="K13" s="39">
        <v>0</v>
      </c>
      <c r="L13" s="37"/>
      <c r="M13" s="38"/>
      <c r="N13" s="38"/>
      <c r="O13" s="38"/>
      <c r="P13" s="39"/>
      <c r="Q13" s="42">
        <f>(COUNTIF(Tableau6[[#This Row],[19-oct.]:[30-oct.]],"A"))+(COUNTIF(Tableau6[[#This Row],[19-oct.]:[30-oct.]],"F"))</f>
        <v>0</v>
      </c>
      <c r="R13" s="43">
        <f>SUM(Tableau6[[#This Row],[19-oct.]:[30-oct.]])</f>
        <v>1</v>
      </c>
      <c r="S13" s="10"/>
    </row>
    <row r="14" spans="1:19">
      <c r="A14" s="33" t="s">
        <v>64</v>
      </c>
      <c r="B14" s="34">
        <v>39600</v>
      </c>
      <c r="C14" s="35">
        <f t="shared" ca="1" si="0"/>
        <v>7</v>
      </c>
      <c r="D14" s="35"/>
      <c r="E14" s="36"/>
      <c r="F14" s="36"/>
      <c r="G14" s="37"/>
      <c r="H14" s="38"/>
      <c r="I14" s="38">
        <v>0</v>
      </c>
      <c r="J14" s="38"/>
      <c r="K14" s="39"/>
      <c r="L14" s="37"/>
      <c r="M14" s="38"/>
      <c r="N14" s="38"/>
      <c r="O14" s="38">
        <v>1</v>
      </c>
      <c r="P14" s="39">
        <v>1</v>
      </c>
      <c r="Q14" s="42">
        <f>(COUNTIF(Tableau6[[#This Row],[19-oct.]:[30-oct.]],"A"))+(COUNTIF(Tableau6[[#This Row],[19-oct.]:[30-oct.]],"F"))</f>
        <v>0</v>
      </c>
      <c r="R14" s="43">
        <f>SUM(Tableau6[[#This Row],[19-oct.]:[30-oct.]])</f>
        <v>2</v>
      </c>
      <c r="S14" s="10"/>
    </row>
    <row r="15" spans="1:19">
      <c r="A15" s="33" t="s">
        <v>95</v>
      </c>
      <c r="B15" s="34">
        <v>40258</v>
      </c>
      <c r="C15" s="35">
        <f t="shared" ca="1" si="0"/>
        <v>5</v>
      </c>
      <c r="D15" s="35"/>
      <c r="E15" s="36"/>
      <c r="F15" s="36"/>
      <c r="G15" s="37"/>
      <c r="H15" s="38">
        <v>1</v>
      </c>
      <c r="I15" s="38"/>
      <c r="J15" s="38"/>
      <c r="K15" s="39">
        <v>0</v>
      </c>
      <c r="L15" s="37"/>
      <c r="M15" s="38"/>
      <c r="N15" s="38"/>
      <c r="O15" s="38"/>
      <c r="P15" s="39"/>
      <c r="Q15" s="42">
        <f>(COUNTIF(Tableau6[[#This Row],[19-oct.]:[30-oct.]],"A"))+(COUNTIF(Tableau6[[#This Row],[19-oct.]:[30-oct.]],"F"))</f>
        <v>0</v>
      </c>
      <c r="R15" s="43">
        <f>SUM(Tableau6[[#This Row],[19-oct.]:[30-oct.]])</f>
        <v>1</v>
      </c>
      <c r="S15" s="10"/>
    </row>
    <row r="16" spans="1:19">
      <c r="A16" s="33" t="s">
        <v>106</v>
      </c>
      <c r="B16" s="34">
        <v>39541</v>
      </c>
      <c r="C16" s="35">
        <f t="shared" ca="1" si="0"/>
        <v>7</v>
      </c>
      <c r="D16" s="35"/>
      <c r="E16" s="36"/>
      <c r="F16" s="36"/>
      <c r="G16" s="37"/>
      <c r="H16" s="38"/>
      <c r="I16" s="38"/>
      <c r="J16" s="38">
        <v>1</v>
      </c>
      <c r="K16" s="39"/>
      <c r="L16" s="37"/>
      <c r="M16" s="38"/>
      <c r="N16" s="38"/>
      <c r="O16" s="38"/>
      <c r="P16" s="39"/>
      <c r="Q16" s="42">
        <f>(COUNTIF(Tableau6[[#This Row],[19-oct.]:[30-oct.]],"A"))+(COUNTIF(Tableau6[[#This Row],[19-oct.]:[30-oct.]],"F"))</f>
        <v>0</v>
      </c>
      <c r="R16" s="43">
        <f>SUM(Tableau6[[#This Row],[19-oct.]:[30-oct.]])</f>
        <v>1</v>
      </c>
      <c r="S16" s="10"/>
    </row>
    <row r="17" spans="1:19">
      <c r="A17" s="33" t="s">
        <v>7</v>
      </c>
      <c r="B17" s="34">
        <v>38347</v>
      </c>
      <c r="C17" s="35">
        <f t="shared" ca="1" si="0"/>
        <v>10</v>
      </c>
      <c r="D17" s="35"/>
      <c r="E17" s="36"/>
      <c r="F17" s="36">
        <v>1</v>
      </c>
      <c r="G17" s="37">
        <v>1</v>
      </c>
      <c r="H17" s="38"/>
      <c r="I17" s="38">
        <v>1</v>
      </c>
      <c r="J17" s="38">
        <v>1</v>
      </c>
      <c r="K17" s="39">
        <v>1</v>
      </c>
      <c r="L17" s="37">
        <v>1</v>
      </c>
      <c r="M17" s="38">
        <v>1</v>
      </c>
      <c r="N17" s="38">
        <v>1</v>
      </c>
      <c r="O17" s="38">
        <v>1</v>
      </c>
      <c r="P17" s="39">
        <v>1</v>
      </c>
      <c r="Q17" s="42">
        <f>(COUNTIF(Tableau6[[#This Row],[19-oct.]:[30-oct.]],"A"))+(COUNTIF(Tableau6[[#This Row],[19-oct.]:[30-oct.]],"F"))</f>
        <v>0</v>
      </c>
      <c r="R17" s="43">
        <f>SUM(Tableau6[[#This Row],[19-oct.]:[30-oct.]])</f>
        <v>9</v>
      </c>
      <c r="S17" s="10"/>
    </row>
    <row r="18" spans="1:19">
      <c r="A18" s="33" t="s">
        <v>8</v>
      </c>
      <c r="B18" s="34">
        <v>40302</v>
      </c>
      <c r="C18" s="35">
        <f t="shared" ca="1" si="0"/>
        <v>5</v>
      </c>
      <c r="D18" s="35"/>
      <c r="E18" s="36"/>
      <c r="F18" s="36"/>
      <c r="G18" s="37">
        <v>1</v>
      </c>
      <c r="H18" s="38">
        <v>1</v>
      </c>
      <c r="I18" s="38">
        <v>1</v>
      </c>
      <c r="J18" s="38">
        <v>1</v>
      </c>
      <c r="K18" s="39">
        <v>1</v>
      </c>
      <c r="L18" s="37">
        <v>1</v>
      </c>
      <c r="M18" s="38">
        <v>1</v>
      </c>
      <c r="N18" s="38">
        <v>1</v>
      </c>
      <c r="O18" s="38">
        <v>1</v>
      </c>
      <c r="P18" s="39">
        <v>1</v>
      </c>
      <c r="Q18" s="42">
        <f>(COUNTIF(Tableau6[[#This Row],[19-oct.]:[30-oct.]],"A"))+(COUNTIF(Tableau6[[#This Row],[19-oct.]:[30-oct.]],"F"))</f>
        <v>0</v>
      </c>
      <c r="R18" s="43">
        <f>SUM(Tableau6[[#This Row],[19-oct.]:[30-oct.]])</f>
        <v>10</v>
      </c>
      <c r="S18" s="10"/>
    </row>
    <row r="19" spans="1:19">
      <c r="A19" s="33" t="s">
        <v>9</v>
      </c>
      <c r="B19" s="34">
        <v>38424</v>
      </c>
      <c r="C19" s="35">
        <f t="shared" ca="1" si="0"/>
        <v>10</v>
      </c>
      <c r="D19" s="35"/>
      <c r="E19" s="36"/>
      <c r="F19" s="36"/>
      <c r="G19" s="37"/>
      <c r="H19" s="38"/>
      <c r="I19" s="38">
        <v>1</v>
      </c>
      <c r="J19" s="38"/>
      <c r="K19" s="39"/>
      <c r="L19" s="37"/>
      <c r="M19" s="38">
        <v>1</v>
      </c>
      <c r="N19" s="38">
        <v>1</v>
      </c>
      <c r="O19" s="38">
        <v>1</v>
      </c>
      <c r="P19" s="39">
        <v>1</v>
      </c>
      <c r="Q19" s="42">
        <f>(COUNTIF(Tableau6[[#This Row],[19-oct.]:[30-oct.]],"A"))+(COUNTIF(Tableau6[[#This Row],[19-oct.]:[30-oct.]],"F"))</f>
        <v>0</v>
      </c>
      <c r="R19" s="43">
        <f>SUM(Tableau6[[#This Row],[19-oct.]:[30-oct.]])</f>
        <v>5</v>
      </c>
      <c r="S19" s="10"/>
    </row>
    <row r="20" spans="1:19">
      <c r="A20" s="33" t="s">
        <v>80</v>
      </c>
      <c r="B20" s="34">
        <v>40767</v>
      </c>
      <c r="C20" s="35">
        <f t="shared" ca="1" si="0"/>
        <v>4</v>
      </c>
      <c r="D20" s="35"/>
      <c r="E20" s="36"/>
      <c r="F20" s="36"/>
      <c r="G20" s="37"/>
      <c r="H20" s="38">
        <v>1</v>
      </c>
      <c r="I20" s="38">
        <v>0</v>
      </c>
      <c r="J20" s="38">
        <v>1</v>
      </c>
      <c r="K20" s="39">
        <v>1</v>
      </c>
      <c r="L20" s="37"/>
      <c r="M20" s="38"/>
      <c r="N20" s="38"/>
      <c r="O20" s="38"/>
      <c r="P20" s="39"/>
      <c r="Q20" s="42">
        <f>(COUNTIF(Tableau6[[#This Row],[19-oct.]:[30-oct.]],"A"))+(COUNTIF(Tableau6[[#This Row],[19-oct.]:[30-oct.]],"F"))</f>
        <v>0</v>
      </c>
      <c r="R20" s="43">
        <f>SUM(Tableau6[[#This Row],[19-oct.]:[30-oct.]])</f>
        <v>3</v>
      </c>
      <c r="S20" s="10"/>
    </row>
    <row r="21" spans="1:19">
      <c r="A21" s="33" t="s">
        <v>61</v>
      </c>
      <c r="B21" s="34">
        <v>39831</v>
      </c>
      <c r="C21" s="35">
        <f t="shared" ca="1" si="0"/>
        <v>6</v>
      </c>
      <c r="D21" s="35"/>
      <c r="E21" s="36"/>
      <c r="F21" s="36"/>
      <c r="G21" s="37"/>
      <c r="H21" s="38">
        <v>1</v>
      </c>
      <c r="I21" s="38">
        <v>1</v>
      </c>
      <c r="J21" s="38">
        <v>1</v>
      </c>
      <c r="K21" s="39">
        <v>1</v>
      </c>
      <c r="L21" s="37"/>
      <c r="M21" s="38"/>
      <c r="N21" s="38"/>
      <c r="O21" s="38"/>
      <c r="P21" s="39"/>
      <c r="Q21" s="42">
        <f>(COUNTIF(Tableau6[[#This Row],[19-oct.]:[30-oct.]],"A"))+(COUNTIF(Tableau6[[#This Row],[19-oct.]:[30-oct.]],"F"))</f>
        <v>0</v>
      </c>
      <c r="R21" s="43">
        <f>SUM(Tableau6[[#This Row],[19-oct.]:[30-oct.]])</f>
        <v>4</v>
      </c>
      <c r="S21" s="10"/>
    </row>
    <row r="22" spans="1:19">
      <c r="A22" s="33" t="s">
        <v>84</v>
      </c>
      <c r="B22" s="34">
        <v>40918</v>
      </c>
      <c r="C22" s="35">
        <f t="shared" ca="1" si="0"/>
        <v>3</v>
      </c>
      <c r="D22" s="35"/>
      <c r="E22" s="36"/>
      <c r="F22" s="36"/>
      <c r="G22" s="37">
        <v>1</v>
      </c>
      <c r="H22" s="38">
        <v>1</v>
      </c>
      <c r="I22" s="38">
        <v>1</v>
      </c>
      <c r="J22" s="38"/>
      <c r="K22" s="39"/>
      <c r="L22" s="37">
        <v>1</v>
      </c>
      <c r="M22" s="38">
        <v>1</v>
      </c>
      <c r="N22" s="38"/>
      <c r="O22" s="38">
        <v>1</v>
      </c>
      <c r="P22" s="39">
        <v>1</v>
      </c>
      <c r="Q22" s="42">
        <f>(COUNTIF(Tableau6[[#This Row],[19-oct.]:[30-oct.]],"A"))+(COUNTIF(Tableau6[[#This Row],[19-oct.]:[30-oct.]],"F"))</f>
        <v>0</v>
      </c>
      <c r="R22" s="43">
        <f>SUM(Tableau6[[#This Row],[19-oct.]:[30-oct.]])</f>
        <v>7</v>
      </c>
      <c r="S22" s="10"/>
    </row>
    <row r="23" spans="1:19">
      <c r="A23" s="33" t="s">
        <v>109</v>
      </c>
      <c r="B23" s="34">
        <v>38776</v>
      </c>
      <c r="C23" s="35">
        <f t="shared" ca="1" si="0"/>
        <v>9</v>
      </c>
      <c r="D23" s="35"/>
      <c r="E23" s="36"/>
      <c r="F23" s="36"/>
      <c r="G23" s="37"/>
      <c r="H23" s="38">
        <v>1</v>
      </c>
      <c r="I23" s="38"/>
      <c r="J23" s="38"/>
      <c r="K23" s="39"/>
      <c r="L23" s="37"/>
      <c r="M23" s="38">
        <v>0</v>
      </c>
      <c r="N23" s="38"/>
      <c r="O23" s="38"/>
      <c r="P23" s="39"/>
      <c r="Q23" s="42">
        <f>(COUNTIF(Tableau6[[#This Row],[19-oct.]:[30-oct.]],"A"))+(COUNTIF(Tableau6[[#This Row],[19-oct.]:[30-oct.]],"F"))</f>
        <v>0</v>
      </c>
      <c r="R23" s="43">
        <f>SUM(Tableau6[[#This Row],[19-oct.]:[30-oct.]])</f>
        <v>1</v>
      </c>
      <c r="S23" s="10"/>
    </row>
    <row r="24" spans="1:19">
      <c r="A24" s="33" t="s">
        <v>118</v>
      </c>
      <c r="B24" s="34">
        <v>40514</v>
      </c>
      <c r="C24" s="35">
        <f t="shared" ca="1" si="0"/>
        <v>4</v>
      </c>
      <c r="D24" s="35"/>
      <c r="E24" s="36"/>
      <c r="F24" s="36"/>
      <c r="G24" s="37"/>
      <c r="H24" s="38"/>
      <c r="I24" s="38"/>
      <c r="J24" s="38">
        <v>1</v>
      </c>
      <c r="K24" s="39"/>
      <c r="L24" s="37"/>
      <c r="M24" s="38"/>
      <c r="N24" s="38"/>
      <c r="O24" s="38"/>
      <c r="P24" s="39"/>
      <c r="Q24" s="42">
        <f>(COUNTIF(Tableau6[[#This Row],[19-oct.]:[30-oct.]],"A"))+(COUNTIF(Tableau6[[#This Row],[19-oct.]:[30-oct.]],"F"))</f>
        <v>0</v>
      </c>
      <c r="R24" s="43">
        <f>SUM(Tableau6[[#This Row],[19-oct.]:[30-oct.]])</f>
        <v>1</v>
      </c>
      <c r="S24" s="10"/>
    </row>
    <row r="25" spans="1:19">
      <c r="A25" s="33" t="s">
        <v>110</v>
      </c>
      <c r="B25" s="34">
        <v>39491</v>
      </c>
      <c r="C25" s="35">
        <f t="shared" ca="1" si="0"/>
        <v>7</v>
      </c>
      <c r="D25" s="35"/>
      <c r="E25" s="36"/>
      <c r="F25" s="36"/>
      <c r="G25" s="37"/>
      <c r="H25" s="38">
        <v>1</v>
      </c>
      <c r="I25" s="38"/>
      <c r="J25" s="38"/>
      <c r="K25" s="39"/>
      <c r="L25" s="37"/>
      <c r="M25" s="38">
        <v>0</v>
      </c>
      <c r="N25" s="38"/>
      <c r="O25" s="38"/>
      <c r="P25" s="39"/>
      <c r="Q25" s="42">
        <f>(COUNTIF(Tableau6[[#This Row],[19-oct.]:[30-oct.]],"A"))+(COUNTIF(Tableau6[[#This Row],[19-oct.]:[30-oct.]],"F"))</f>
        <v>0</v>
      </c>
      <c r="R25" s="43">
        <f>SUM(Tableau6[[#This Row],[19-oct.]:[30-oct.]])</f>
        <v>1</v>
      </c>
      <c r="S25" s="10"/>
    </row>
    <row r="26" spans="1:19">
      <c r="A26" s="33" t="s">
        <v>119</v>
      </c>
      <c r="B26" s="34">
        <v>40514</v>
      </c>
      <c r="C26" s="35">
        <f t="shared" ca="1" si="0"/>
        <v>4</v>
      </c>
      <c r="D26" s="35"/>
      <c r="E26" s="36"/>
      <c r="F26" s="36"/>
      <c r="G26" s="37"/>
      <c r="H26" s="38"/>
      <c r="I26" s="38"/>
      <c r="J26" s="38">
        <v>1</v>
      </c>
      <c r="K26" s="39"/>
      <c r="L26" s="37"/>
      <c r="M26" s="38"/>
      <c r="N26" s="38"/>
      <c r="O26" s="38"/>
      <c r="P26" s="39"/>
      <c r="Q26" s="42">
        <f>(COUNTIF(Tableau6[[#This Row],[19-oct.]:[30-oct.]],"A"))+(COUNTIF(Tableau6[[#This Row],[19-oct.]:[30-oct.]],"F"))</f>
        <v>0</v>
      </c>
      <c r="R26" s="43">
        <f>SUM(Tableau6[[#This Row],[19-oct.]:[30-oct.]])</f>
        <v>1</v>
      </c>
      <c r="S26" s="10"/>
    </row>
    <row r="27" spans="1:19">
      <c r="A27" s="33" t="s">
        <v>10</v>
      </c>
      <c r="B27" s="34">
        <v>39301</v>
      </c>
      <c r="C27" s="35">
        <f t="shared" ca="1" si="0"/>
        <v>8</v>
      </c>
      <c r="D27" s="35"/>
      <c r="E27" s="36"/>
      <c r="F27" s="36"/>
      <c r="G27" s="37">
        <v>1</v>
      </c>
      <c r="H27" s="38"/>
      <c r="I27" s="38">
        <v>1</v>
      </c>
      <c r="J27" s="38">
        <v>1</v>
      </c>
      <c r="K27" s="39">
        <v>1</v>
      </c>
      <c r="L27" s="37">
        <v>1</v>
      </c>
      <c r="M27" s="38"/>
      <c r="N27" s="38">
        <v>1</v>
      </c>
      <c r="O27" s="38">
        <v>1</v>
      </c>
      <c r="P27" s="39">
        <v>1</v>
      </c>
      <c r="Q27" s="42">
        <f>(COUNTIF(Tableau6[[#This Row],[19-oct.]:[30-oct.]],"A"))+(COUNTIF(Tableau6[[#This Row],[19-oct.]:[30-oct.]],"F"))</f>
        <v>0</v>
      </c>
      <c r="R27" s="43">
        <f>SUM(Tableau6[[#This Row],[19-oct.]:[30-oct.]])</f>
        <v>8</v>
      </c>
      <c r="S27" s="10"/>
    </row>
    <row r="28" spans="1:19">
      <c r="A28" s="33" t="s">
        <v>87</v>
      </c>
      <c r="B28" s="34">
        <v>40278</v>
      </c>
      <c r="C28" s="35">
        <f t="shared" ca="1" si="0"/>
        <v>5</v>
      </c>
      <c r="D28" s="35"/>
      <c r="E28" s="36"/>
      <c r="F28" s="36"/>
      <c r="G28" s="37">
        <v>1</v>
      </c>
      <c r="H28" s="38"/>
      <c r="I28" s="38">
        <v>1</v>
      </c>
      <c r="J28" s="38">
        <v>1</v>
      </c>
      <c r="K28" s="39">
        <v>1</v>
      </c>
      <c r="L28" s="37">
        <v>1</v>
      </c>
      <c r="M28" s="38"/>
      <c r="N28" s="38">
        <v>1</v>
      </c>
      <c r="O28" s="38">
        <v>1</v>
      </c>
      <c r="P28" s="39">
        <v>1</v>
      </c>
      <c r="Q28" s="42">
        <f>(COUNTIF(Tableau6[[#This Row],[19-oct.]:[30-oct.]],"A"))+(COUNTIF(Tableau6[[#This Row],[19-oct.]:[30-oct.]],"F"))</f>
        <v>0</v>
      </c>
      <c r="R28" s="43">
        <f>SUM(Tableau6[[#This Row],[19-oct.]:[30-oct.]])</f>
        <v>8</v>
      </c>
      <c r="S28" s="10"/>
    </row>
    <row r="29" spans="1:19">
      <c r="A29" s="33" t="s">
        <v>78</v>
      </c>
      <c r="B29" s="34">
        <v>40482</v>
      </c>
      <c r="C29" s="35">
        <f t="shared" ca="1" si="0"/>
        <v>4</v>
      </c>
      <c r="D29" s="35"/>
      <c r="E29" s="36"/>
      <c r="F29" s="36"/>
      <c r="G29" s="37">
        <v>1</v>
      </c>
      <c r="H29" s="38">
        <v>1</v>
      </c>
      <c r="I29" s="38">
        <v>1</v>
      </c>
      <c r="J29" s="38">
        <v>1</v>
      </c>
      <c r="K29" s="39">
        <v>1</v>
      </c>
      <c r="L29" s="37">
        <v>1</v>
      </c>
      <c r="M29" s="38">
        <v>1</v>
      </c>
      <c r="N29" s="38">
        <v>1</v>
      </c>
      <c r="O29" s="38">
        <v>1</v>
      </c>
      <c r="P29" s="39">
        <v>1</v>
      </c>
      <c r="Q29" s="42">
        <f>(COUNTIF(Tableau6[[#This Row],[19-oct.]:[30-oct.]],"A"))+(COUNTIF(Tableau6[[#This Row],[19-oct.]:[30-oct.]],"F"))</f>
        <v>0</v>
      </c>
      <c r="R29" s="43">
        <f>SUM(Tableau6[[#This Row],[19-oct.]:[30-oct.]])</f>
        <v>10</v>
      </c>
      <c r="S29" s="10"/>
    </row>
    <row r="30" spans="1:19">
      <c r="A30" s="33" t="s">
        <v>65</v>
      </c>
      <c r="B30" s="34">
        <v>39921</v>
      </c>
      <c r="C30" s="35">
        <f t="shared" ca="1" si="0"/>
        <v>6</v>
      </c>
      <c r="D30" s="35"/>
      <c r="E30" s="36"/>
      <c r="F30" s="36"/>
      <c r="G30" s="37"/>
      <c r="H30" s="38"/>
      <c r="I30" s="38"/>
      <c r="J30" s="38"/>
      <c r="K30" s="39">
        <v>1</v>
      </c>
      <c r="L30" s="37"/>
      <c r="M30" s="38"/>
      <c r="N30" s="38"/>
      <c r="O30" s="38"/>
      <c r="P30" s="39"/>
      <c r="Q30" s="42">
        <f>(COUNTIF(Tableau6[[#This Row],[19-oct.]:[30-oct.]],"A"))+(COUNTIF(Tableau6[[#This Row],[19-oct.]:[30-oct.]],"F"))</f>
        <v>0</v>
      </c>
      <c r="R30" s="43">
        <f>SUM(Tableau6[[#This Row],[19-oct.]:[30-oct.]])</f>
        <v>1</v>
      </c>
      <c r="S30" s="10"/>
    </row>
    <row r="31" spans="1:19">
      <c r="A31" s="33" t="s">
        <v>71</v>
      </c>
      <c r="B31" s="34">
        <v>39237</v>
      </c>
      <c r="C31" s="35">
        <f t="shared" ca="1" si="0"/>
        <v>8</v>
      </c>
      <c r="D31" s="35"/>
      <c r="E31" s="36"/>
      <c r="F31" s="36"/>
      <c r="G31" s="37"/>
      <c r="H31" s="38"/>
      <c r="I31" s="38">
        <v>1</v>
      </c>
      <c r="J31" s="38"/>
      <c r="K31" s="39"/>
      <c r="L31" s="37"/>
      <c r="M31" s="38">
        <v>1</v>
      </c>
      <c r="N31" s="38"/>
      <c r="O31" s="38"/>
      <c r="P31" s="39"/>
      <c r="Q31" s="42">
        <f>(COUNTIF(Tableau6[[#This Row],[19-oct.]:[30-oct.]],"A"))+(COUNTIF(Tableau6[[#This Row],[19-oct.]:[30-oct.]],"F"))</f>
        <v>0</v>
      </c>
      <c r="R31" s="43">
        <f>SUM(Tableau6[[#This Row],[19-oct.]:[30-oct.]])</f>
        <v>2</v>
      </c>
      <c r="S31" s="10"/>
    </row>
    <row r="32" spans="1:19">
      <c r="A32" s="33" t="s">
        <v>70</v>
      </c>
      <c r="B32" s="34">
        <v>39842</v>
      </c>
      <c r="C32" s="35">
        <f t="shared" ca="1" si="0"/>
        <v>6</v>
      </c>
      <c r="D32" s="35"/>
      <c r="E32" s="36"/>
      <c r="F32" s="36"/>
      <c r="G32" s="37"/>
      <c r="H32" s="38"/>
      <c r="I32" s="38">
        <v>1</v>
      </c>
      <c r="J32" s="38"/>
      <c r="K32" s="39"/>
      <c r="L32" s="37"/>
      <c r="M32" s="38">
        <v>1</v>
      </c>
      <c r="N32" s="38"/>
      <c r="O32" s="38"/>
      <c r="P32" s="39"/>
      <c r="Q32" s="42">
        <f>(COUNTIF(Tableau6[[#This Row],[19-oct.]:[30-oct.]],"A"))+(COUNTIF(Tableau6[[#This Row],[19-oct.]:[30-oct.]],"F"))</f>
        <v>0</v>
      </c>
      <c r="R32" s="43">
        <f>SUM(Tableau6[[#This Row],[19-oct.]:[30-oct.]])</f>
        <v>2</v>
      </c>
      <c r="S32" s="10"/>
    </row>
    <row r="33" spans="1:19">
      <c r="A33" s="33" t="s">
        <v>73</v>
      </c>
      <c r="B33" s="34">
        <v>41063</v>
      </c>
      <c r="C33" s="35">
        <f t="shared" ca="1" si="0"/>
        <v>3</v>
      </c>
      <c r="D33" s="35"/>
      <c r="E33" s="36"/>
      <c r="F33" s="36"/>
      <c r="G33" s="37">
        <v>1</v>
      </c>
      <c r="H33" s="38">
        <v>1</v>
      </c>
      <c r="I33" s="38">
        <v>0</v>
      </c>
      <c r="J33" s="38">
        <v>1</v>
      </c>
      <c r="K33" s="39">
        <v>1</v>
      </c>
      <c r="L33" s="37"/>
      <c r="M33" s="38"/>
      <c r="N33" s="38"/>
      <c r="O33" s="38"/>
      <c r="P33" s="39"/>
      <c r="Q33" s="42">
        <f>(COUNTIF(Tableau6[[#This Row],[19-oct.]:[30-oct.]],"A"))+(COUNTIF(Tableau6[[#This Row],[19-oct.]:[30-oct.]],"F"))</f>
        <v>0</v>
      </c>
      <c r="R33" s="43">
        <f>SUM(Tableau6[[#This Row],[19-oct.]:[30-oct.]])</f>
        <v>4</v>
      </c>
      <c r="S33" s="10"/>
    </row>
    <row r="34" spans="1:19">
      <c r="A34" s="33" t="s">
        <v>107</v>
      </c>
      <c r="B34" s="34">
        <v>39997</v>
      </c>
      <c r="C34" s="35">
        <f t="shared" ca="1" si="0"/>
        <v>6</v>
      </c>
      <c r="D34" s="35"/>
      <c r="E34" s="36"/>
      <c r="F34" s="36"/>
      <c r="G34" s="37"/>
      <c r="H34" s="38"/>
      <c r="I34" s="38"/>
      <c r="J34" s="38"/>
      <c r="K34" s="39">
        <v>0</v>
      </c>
      <c r="L34" s="37"/>
      <c r="M34" s="38"/>
      <c r="N34" s="38"/>
      <c r="O34" s="38"/>
      <c r="P34" s="39"/>
      <c r="Q34" s="42">
        <f>(COUNTIF(Tableau6[[#This Row],[19-oct.]:[30-oct.]],"A"))+(COUNTIF(Tableau6[[#This Row],[19-oct.]:[30-oct.]],"F"))</f>
        <v>0</v>
      </c>
      <c r="R34" s="43">
        <f>SUM(Tableau6[[#This Row],[19-oct.]:[30-oct.]])</f>
        <v>0</v>
      </c>
      <c r="S34" s="10"/>
    </row>
    <row r="35" spans="1:19">
      <c r="A35" s="33" t="s">
        <v>11</v>
      </c>
      <c r="B35" s="34">
        <v>40409</v>
      </c>
      <c r="C35" s="35">
        <f t="shared" ca="1" si="0"/>
        <v>5</v>
      </c>
      <c r="D35" s="35"/>
      <c r="E35" s="36"/>
      <c r="F35" s="36"/>
      <c r="G35" s="37"/>
      <c r="H35" s="38"/>
      <c r="I35" s="38"/>
      <c r="J35" s="38"/>
      <c r="K35" s="39">
        <v>1</v>
      </c>
      <c r="L35" s="37"/>
      <c r="M35" s="38"/>
      <c r="N35" s="38"/>
      <c r="O35" s="38"/>
      <c r="P35" s="39">
        <v>1</v>
      </c>
      <c r="Q35" s="42">
        <f>(COUNTIF(Tableau6[[#This Row],[19-oct.]:[30-oct.]],"A"))+(COUNTIF(Tableau6[[#This Row],[19-oct.]:[30-oct.]],"F"))</f>
        <v>0</v>
      </c>
      <c r="R35" s="43">
        <f>SUM(Tableau6[[#This Row],[19-oct.]:[30-oct.]])</f>
        <v>2</v>
      </c>
      <c r="S35" s="10"/>
    </row>
    <row r="36" spans="1:19">
      <c r="A36" s="33" t="s">
        <v>12</v>
      </c>
      <c r="B36" s="34">
        <v>39090</v>
      </c>
      <c r="C36" s="35">
        <f t="shared" ca="1" si="0"/>
        <v>8</v>
      </c>
      <c r="D36" s="35"/>
      <c r="E36" s="36"/>
      <c r="F36" s="36"/>
      <c r="G36" s="37"/>
      <c r="H36" s="38"/>
      <c r="I36" s="38"/>
      <c r="J36" s="38"/>
      <c r="K36" s="39">
        <v>1</v>
      </c>
      <c r="L36" s="37"/>
      <c r="M36" s="38"/>
      <c r="N36" s="38"/>
      <c r="O36" s="38"/>
      <c r="P36" s="39">
        <v>1</v>
      </c>
      <c r="Q36" s="42">
        <f>(COUNTIF(Tableau6[[#This Row],[19-oct.]:[30-oct.]],"A"))+(COUNTIF(Tableau6[[#This Row],[19-oct.]:[30-oct.]],"F"))</f>
        <v>0</v>
      </c>
      <c r="R36" s="43">
        <f>SUM(Tableau6[[#This Row],[19-oct.]:[30-oct.]])</f>
        <v>2</v>
      </c>
      <c r="S36" s="10"/>
    </row>
    <row r="37" spans="1:19">
      <c r="A37" s="33" t="s">
        <v>104</v>
      </c>
      <c r="B37" s="34">
        <v>39205</v>
      </c>
      <c r="C37" s="35">
        <f t="shared" ref="C37:C68" ca="1" si="1">IF(MONTH(TODAY())&gt;MONTH(B37),YEAR(TODAY())-YEAR(B37),IF(MONTH(TODAY())&lt;MONTH(B37),YEAR(TODAY())-YEAR(B37)-1,IF(DAY(TODAY())&lt;DAY(B37),YEAR(TODAY())-YEAR(B37)-1,YEAR(TODAY())-YEAR(B37))))</f>
        <v>8</v>
      </c>
      <c r="D37" s="35"/>
      <c r="E37" s="36"/>
      <c r="F37" s="36"/>
      <c r="G37" s="37"/>
      <c r="H37" s="38">
        <v>1</v>
      </c>
      <c r="I37" s="38">
        <v>0</v>
      </c>
      <c r="J37" s="38">
        <v>1</v>
      </c>
      <c r="K37" s="39"/>
      <c r="L37" s="37"/>
      <c r="M37" s="38"/>
      <c r="N37" s="38"/>
      <c r="O37" s="38"/>
      <c r="P37" s="39"/>
      <c r="Q37" s="42">
        <f>(COUNTIF(Tableau6[[#This Row],[19-oct.]:[30-oct.]],"A"))+(COUNTIF(Tableau6[[#This Row],[19-oct.]:[30-oct.]],"F"))</f>
        <v>0</v>
      </c>
      <c r="R37" s="43">
        <f>SUM(Tableau6[[#This Row],[19-oct.]:[30-oct.]])</f>
        <v>2</v>
      </c>
      <c r="S37" s="10"/>
    </row>
    <row r="38" spans="1:19">
      <c r="A38" s="33" t="s">
        <v>105</v>
      </c>
      <c r="B38" s="34">
        <v>39976</v>
      </c>
      <c r="C38" s="35">
        <f t="shared" ca="1" si="1"/>
        <v>6</v>
      </c>
      <c r="D38" s="35"/>
      <c r="E38" s="36"/>
      <c r="F38" s="36"/>
      <c r="G38" s="37"/>
      <c r="H38" s="38">
        <v>1</v>
      </c>
      <c r="I38" s="38">
        <v>0</v>
      </c>
      <c r="J38" s="38">
        <v>1</v>
      </c>
      <c r="K38" s="39"/>
      <c r="L38" s="37"/>
      <c r="M38" s="38"/>
      <c r="N38" s="38"/>
      <c r="O38" s="38"/>
      <c r="P38" s="39"/>
      <c r="Q38" s="42">
        <f>(COUNTIF(Tableau6[[#This Row],[19-oct.]:[30-oct.]],"A"))+(COUNTIF(Tableau6[[#This Row],[19-oct.]:[30-oct.]],"F"))</f>
        <v>0</v>
      </c>
      <c r="R38" s="43">
        <f>SUM(Tableau6[[#This Row],[19-oct.]:[30-oct.]])</f>
        <v>2</v>
      </c>
      <c r="S38" s="10"/>
    </row>
    <row r="39" spans="1:19">
      <c r="A39" s="33" t="s">
        <v>69</v>
      </c>
      <c r="B39" s="34">
        <v>39767</v>
      </c>
      <c r="C39" s="35">
        <f t="shared" ca="1" si="1"/>
        <v>6</v>
      </c>
      <c r="D39" s="35"/>
      <c r="E39" s="36"/>
      <c r="F39" s="36"/>
      <c r="G39" s="37"/>
      <c r="H39" s="38"/>
      <c r="I39" s="38"/>
      <c r="J39" s="38"/>
      <c r="K39" s="39"/>
      <c r="L39" s="37">
        <v>1</v>
      </c>
      <c r="M39" s="38">
        <v>1</v>
      </c>
      <c r="N39" s="38"/>
      <c r="O39" s="38"/>
      <c r="P39" s="39"/>
      <c r="Q39" s="42">
        <f>(COUNTIF(Tableau6[[#This Row],[19-oct.]:[30-oct.]],"A"))+(COUNTIF(Tableau6[[#This Row],[19-oct.]:[30-oct.]],"F"))</f>
        <v>0</v>
      </c>
      <c r="R39" s="43">
        <f>SUM(Tableau6[[#This Row],[19-oct.]:[30-oct.]])</f>
        <v>2</v>
      </c>
      <c r="S39" s="10"/>
    </row>
    <row r="40" spans="1:19">
      <c r="A40" s="33" t="s">
        <v>86</v>
      </c>
      <c r="B40" s="34">
        <v>40432</v>
      </c>
      <c r="C40" s="35">
        <f t="shared" ca="1" si="1"/>
        <v>5</v>
      </c>
      <c r="D40" s="35"/>
      <c r="E40" s="36"/>
      <c r="F40" s="36"/>
      <c r="G40" s="37"/>
      <c r="H40" s="38"/>
      <c r="I40" s="38"/>
      <c r="J40" s="38"/>
      <c r="K40" s="39"/>
      <c r="L40" s="37">
        <v>1</v>
      </c>
      <c r="M40" s="38">
        <v>1</v>
      </c>
      <c r="N40" s="38">
        <v>1</v>
      </c>
      <c r="O40" s="38">
        <v>1</v>
      </c>
      <c r="P40" s="39"/>
      <c r="Q40" s="42">
        <f>(COUNTIF(Tableau6[[#This Row],[19-oct.]:[30-oct.]],"A"))+(COUNTIF(Tableau6[[#This Row],[19-oct.]:[30-oct.]],"F"))</f>
        <v>0</v>
      </c>
      <c r="R40" s="43">
        <f>SUM(Tableau6[[#This Row],[19-oct.]:[30-oct.]])</f>
        <v>4</v>
      </c>
      <c r="S40" s="10"/>
    </row>
    <row r="41" spans="1:19">
      <c r="A41" s="33" t="s">
        <v>122</v>
      </c>
      <c r="B41" s="34">
        <v>40908</v>
      </c>
      <c r="C41" s="35">
        <f t="shared" ca="1" si="1"/>
        <v>3</v>
      </c>
      <c r="D41" s="35"/>
      <c r="E41" s="36"/>
      <c r="F41" s="36"/>
      <c r="G41" s="37"/>
      <c r="H41" s="38">
        <v>1</v>
      </c>
      <c r="I41" s="38"/>
      <c r="J41" s="38">
        <v>1</v>
      </c>
      <c r="K41" s="39"/>
      <c r="L41" s="37">
        <v>1</v>
      </c>
      <c r="M41" s="38"/>
      <c r="N41" s="38">
        <v>1</v>
      </c>
      <c r="O41" s="38">
        <v>1</v>
      </c>
      <c r="P41" s="39"/>
      <c r="Q41" s="42">
        <f>(COUNTIF(Tableau6[[#This Row],[19-oct.]:[30-oct.]],"A"))+(COUNTIF(Tableau6[[#This Row],[19-oct.]:[30-oct.]],"F"))</f>
        <v>0</v>
      </c>
      <c r="R41" s="43">
        <f>SUM(Tableau6[[#This Row],[19-oct.]:[30-oct.]])</f>
        <v>5</v>
      </c>
      <c r="S41" s="10"/>
    </row>
    <row r="42" spans="1:19">
      <c r="A42" s="33" t="s">
        <v>108</v>
      </c>
      <c r="B42" s="34">
        <v>38976</v>
      </c>
      <c r="C42" s="35">
        <f t="shared" ca="1" si="1"/>
        <v>9</v>
      </c>
      <c r="D42" s="35"/>
      <c r="E42" s="36"/>
      <c r="F42" s="36"/>
      <c r="G42" s="37"/>
      <c r="H42" s="38">
        <v>1</v>
      </c>
      <c r="I42" s="38"/>
      <c r="J42" s="38">
        <v>1</v>
      </c>
      <c r="K42" s="39"/>
      <c r="L42" s="37">
        <v>1</v>
      </c>
      <c r="M42" s="38"/>
      <c r="N42" s="38">
        <v>1</v>
      </c>
      <c r="O42" s="38">
        <v>1</v>
      </c>
      <c r="P42" s="39"/>
      <c r="Q42" s="42">
        <f>(COUNTIF(Tableau6[[#This Row],[19-oct.]:[30-oct.]],"A"))+(COUNTIF(Tableau6[[#This Row],[19-oct.]:[30-oct.]],"F"))</f>
        <v>0</v>
      </c>
      <c r="R42" s="43">
        <f>SUM(Tableau6[[#This Row],[19-oct.]:[30-oct.]])</f>
        <v>5</v>
      </c>
      <c r="S42" s="10"/>
    </row>
    <row r="43" spans="1:19">
      <c r="A43" s="33" t="s">
        <v>121</v>
      </c>
      <c r="B43" s="34">
        <v>40115</v>
      </c>
      <c r="C43" s="35">
        <f t="shared" ca="1" si="1"/>
        <v>5</v>
      </c>
      <c r="D43" s="35"/>
      <c r="E43" s="36"/>
      <c r="F43" s="36"/>
      <c r="G43" s="37"/>
      <c r="H43" s="38">
        <v>1</v>
      </c>
      <c r="I43" s="38"/>
      <c r="J43" s="38">
        <v>1</v>
      </c>
      <c r="K43" s="39"/>
      <c r="L43" s="37">
        <v>1</v>
      </c>
      <c r="M43" s="38"/>
      <c r="N43" s="38">
        <v>1</v>
      </c>
      <c r="O43" s="38">
        <v>1</v>
      </c>
      <c r="P43" s="39"/>
      <c r="Q43" s="42">
        <f>(COUNTIF(Tableau6[[#This Row],[19-oct.]:[30-oct.]],"A"))+(COUNTIF(Tableau6[[#This Row],[19-oct.]:[30-oct.]],"F"))</f>
        <v>0</v>
      </c>
      <c r="R43" s="43">
        <f>SUM(Tableau6[[#This Row],[19-oct.]:[30-oct.]])</f>
        <v>5</v>
      </c>
      <c r="S43" s="10"/>
    </row>
    <row r="44" spans="1:19">
      <c r="A44" s="33" t="s">
        <v>13</v>
      </c>
      <c r="B44" s="34">
        <v>40680</v>
      </c>
      <c r="C44" s="35">
        <f t="shared" ca="1" si="1"/>
        <v>4</v>
      </c>
      <c r="D44" s="35"/>
      <c r="E44" s="36"/>
      <c r="F44" s="36"/>
      <c r="G44" s="37">
        <v>1</v>
      </c>
      <c r="H44" s="38">
        <v>1</v>
      </c>
      <c r="I44" s="38">
        <v>1</v>
      </c>
      <c r="J44" s="38"/>
      <c r="K44" s="39">
        <v>1</v>
      </c>
      <c r="L44" s="37">
        <v>1</v>
      </c>
      <c r="M44" s="38"/>
      <c r="N44" s="38"/>
      <c r="O44" s="38"/>
      <c r="P44" s="39"/>
      <c r="Q44" s="42">
        <f>(COUNTIF(Tableau6[[#This Row],[19-oct.]:[30-oct.]],"A"))+(COUNTIF(Tableau6[[#This Row],[19-oct.]:[30-oct.]],"F"))</f>
        <v>0</v>
      </c>
      <c r="R44" s="43">
        <f>SUM(Tableau6[[#This Row],[19-oct.]:[30-oct.]])</f>
        <v>5</v>
      </c>
      <c r="S44" s="10"/>
    </row>
    <row r="45" spans="1:19">
      <c r="A45" s="33" t="s">
        <v>14</v>
      </c>
      <c r="B45" s="34">
        <v>40038</v>
      </c>
      <c r="C45" s="35">
        <f t="shared" ca="1" si="1"/>
        <v>6</v>
      </c>
      <c r="D45" s="35"/>
      <c r="E45" s="36"/>
      <c r="F45" s="36"/>
      <c r="G45" s="37"/>
      <c r="H45" s="38"/>
      <c r="I45" s="38">
        <v>1</v>
      </c>
      <c r="J45" s="38"/>
      <c r="K45" s="39">
        <v>1</v>
      </c>
      <c r="L45" s="37">
        <v>1</v>
      </c>
      <c r="M45" s="38">
        <v>1</v>
      </c>
      <c r="N45" s="38"/>
      <c r="O45" s="38">
        <v>1</v>
      </c>
      <c r="P45" s="39">
        <v>1</v>
      </c>
      <c r="Q45" s="42">
        <f>(COUNTIF(Tableau6[[#This Row],[19-oct.]:[30-oct.]],"A"))+(COUNTIF(Tableau6[[#This Row],[19-oct.]:[30-oct.]],"F"))</f>
        <v>0</v>
      </c>
      <c r="R45" s="43">
        <f>SUM(Tableau6[[#This Row],[19-oct.]:[30-oct.]])</f>
        <v>6</v>
      </c>
      <c r="S45" s="10"/>
    </row>
    <row r="46" spans="1:19">
      <c r="A46" s="33" t="s">
        <v>112</v>
      </c>
      <c r="B46" s="34">
        <v>39428</v>
      </c>
      <c r="C46" s="35">
        <f t="shared" ca="1" si="1"/>
        <v>7</v>
      </c>
      <c r="D46" s="35"/>
      <c r="E46" s="36"/>
      <c r="F46" s="36"/>
      <c r="G46" s="44"/>
      <c r="H46" s="45"/>
      <c r="I46" s="45"/>
      <c r="J46" s="45"/>
      <c r="K46" s="39">
        <v>0</v>
      </c>
      <c r="L46" s="44"/>
      <c r="M46" s="45"/>
      <c r="N46" s="45"/>
      <c r="O46" s="45"/>
      <c r="P46" s="39">
        <v>1</v>
      </c>
      <c r="Q46" s="46">
        <f>(COUNTIF(Tableau6[[#This Row],[19-oct.]:[30-oct.]],"A"))+(COUNTIF(Tableau6[[#This Row],[19-oct.]:[30-oct.]],"F"))</f>
        <v>0</v>
      </c>
      <c r="R46" s="47">
        <f>SUM(Tableau6[[#This Row],[19-oct.]:[30-oct.]])</f>
        <v>1</v>
      </c>
      <c r="S46" s="10"/>
    </row>
    <row r="47" spans="1:19">
      <c r="A47" s="33" t="s">
        <v>15</v>
      </c>
      <c r="B47" s="34">
        <v>40229</v>
      </c>
      <c r="C47" s="35">
        <f t="shared" ca="1" si="1"/>
        <v>5</v>
      </c>
      <c r="D47" s="35"/>
      <c r="E47" s="36"/>
      <c r="F47" s="36"/>
      <c r="G47" s="44"/>
      <c r="H47" s="45"/>
      <c r="I47" s="45"/>
      <c r="J47" s="45"/>
      <c r="K47" s="39"/>
      <c r="L47" s="44">
        <v>1</v>
      </c>
      <c r="M47" s="45">
        <v>1</v>
      </c>
      <c r="N47" s="45"/>
      <c r="O47" s="45"/>
      <c r="P47" s="39"/>
      <c r="Q47" s="46">
        <f>(COUNTIF(Tableau6[[#This Row],[19-oct.]:[30-oct.]],"A"))+(COUNTIF(Tableau6[[#This Row],[19-oct.]:[30-oct.]],"F"))</f>
        <v>0</v>
      </c>
      <c r="R47" s="47">
        <f>SUM(Tableau6[[#This Row],[19-oct.]:[30-oct.]])</f>
        <v>2</v>
      </c>
      <c r="S47" s="10"/>
    </row>
    <row r="48" spans="1:19">
      <c r="A48" s="33" t="s">
        <v>68</v>
      </c>
      <c r="B48" s="34">
        <v>39097</v>
      </c>
      <c r="C48" s="35">
        <f t="shared" ca="1" si="1"/>
        <v>8</v>
      </c>
      <c r="D48" s="35"/>
      <c r="E48" s="36"/>
      <c r="F48" s="36"/>
      <c r="G48" s="44">
        <v>1</v>
      </c>
      <c r="H48" s="45">
        <v>1</v>
      </c>
      <c r="I48" s="45"/>
      <c r="J48" s="45">
        <v>1</v>
      </c>
      <c r="K48" s="39"/>
      <c r="L48" s="44"/>
      <c r="M48" s="45"/>
      <c r="N48" s="45"/>
      <c r="O48" s="45"/>
      <c r="P48" s="39"/>
      <c r="Q48" s="46">
        <f>(COUNTIF(Tableau6[[#This Row],[19-oct.]:[30-oct.]],"A"))+(COUNTIF(Tableau6[[#This Row],[19-oct.]:[30-oct.]],"F"))</f>
        <v>0</v>
      </c>
      <c r="R48" s="47">
        <f>SUM(Tableau6[[#This Row],[19-oct.]:[30-oct.]])</f>
        <v>3</v>
      </c>
      <c r="S48" s="10"/>
    </row>
    <row r="49" spans="1:19">
      <c r="A49" s="33" t="s">
        <v>82</v>
      </c>
      <c r="B49" s="34">
        <v>40132</v>
      </c>
      <c r="C49" s="35">
        <f t="shared" ca="1" si="1"/>
        <v>5</v>
      </c>
      <c r="D49" s="35"/>
      <c r="E49" s="36"/>
      <c r="F49" s="36"/>
      <c r="G49" s="44">
        <v>1</v>
      </c>
      <c r="H49" s="45">
        <v>1</v>
      </c>
      <c r="I49" s="45"/>
      <c r="J49" s="45">
        <v>1</v>
      </c>
      <c r="K49" s="39"/>
      <c r="L49" s="44"/>
      <c r="M49" s="45"/>
      <c r="N49" s="45"/>
      <c r="O49" s="45"/>
      <c r="P49" s="39"/>
      <c r="Q49" s="46">
        <f>(COUNTIF(Tableau6[[#This Row],[19-oct.]:[30-oct.]],"A"))+(COUNTIF(Tableau6[[#This Row],[19-oct.]:[30-oct.]],"F"))</f>
        <v>0</v>
      </c>
      <c r="R49" s="47">
        <f>SUM(Tableau6[[#This Row],[19-oct.]:[30-oct.]])</f>
        <v>3</v>
      </c>
      <c r="S49" s="10"/>
    </row>
    <row r="50" spans="1:19">
      <c r="A50" s="33" t="s">
        <v>128</v>
      </c>
      <c r="B50" s="34">
        <v>40568</v>
      </c>
      <c r="C50" s="35">
        <f t="shared" ca="1" si="1"/>
        <v>4</v>
      </c>
      <c r="D50" s="35"/>
      <c r="E50" s="36"/>
      <c r="F50" s="36"/>
      <c r="G50" s="44">
        <v>0</v>
      </c>
      <c r="H50" s="45"/>
      <c r="I50" s="45">
        <v>0</v>
      </c>
      <c r="J50" s="45"/>
      <c r="K50" s="39"/>
      <c r="L50" s="44">
        <v>0</v>
      </c>
      <c r="M50" s="45"/>
      <c r="N50" s="45">
        <v>1</v>
      </c>
      <c r="O50" s="45">
        <v>1</v>
      </c>
      <c r="P50" s="39"/>
      <c r="Q50" s="46">
        <f>(COUNTIF(Tableau6[[#This Row],[19-oct.]:[30-oct.]],"A"))+(COUNTIF(Tableau6[[#This Row],[19-oct.]:[30-oct.]],"F"))</f>
        <v>0</v>
      </c>
      <c r="R50" s="47">
        <f>SUM(Tableau6[[#This Row],[19-oct.]:[30-oct.]])</f>
        <v>2</v>
      </c>
      <c r="S50" s="10"/>
    </row>
    <row r="51" spans="1:19">
      <c r="A51" s="33" t="s">
        <v>66</v>
      </c>
      <c r="B51" s="34">
        <v>39382</v>
      </c>
      <c r="C51" s="35">
        <f t="shared" ca="1" si="1"/>
        <v>7</v>
      </c>
      <c r="D51" s="35"/>
      <c r="E51" s="36"/>
      <c r="F51" s="36"/>
      <c r="G51" s="44">
        <v>1</v>
      </c>
      <c r="H51" s="45"/>
      <c r="I51" s="45"/>
      <c r="J51" s="45"/>
      <c r="K51" s="39">
        <v>1</v>
      </c>
      <c r="L51" s="44"/>
      <c r="M51" s="45"/>
      <c r="N51" s="45"/>
      <c r="O51" s="45"/>
      <c r="P51" s="39"/>
      <c r="Q51" s="46">
        <f>(COUNTIF(Tableau6[[#This Row],[19-oct.]:[30-oct.]],"A"))+(COUNTIF(Tableau6[[#This Row],[19-oct.]:[30-oct.]],"F"))</f>
        <v>0</v>
      </c>
      <c r="R51" s="47">
        <f>SUM(Tableau6[[#This Row],[19-oct.]:[30-oct.]])</f>
        <v>2</v>
      </c>
      <c r="S51" s="10"/>
    </row>
    <row r="52" spans="1:19">
      <c r="A52" s="33" t="s">
        <v>76</v>
      </c>
      <c r="B52" s="34">
        <v>40417</v>
      </c>
      <c r="C52" s="35">
        <f t="shared" ca="1" si="1"/>
        <v>5</v>
      </c>
      <c r="D52" s="35"/>
      <c r="E52" s="36"/>
      <c r="F52" s="36"/>
      <c r="G52" s="44">
        <v>1</v>
      </c>
      <c r="H52" s="45"/>
      <c r="I52" s="45"/>
      <c r="J52" s="45"/>
      <c r="K52" s="39">
        <v>1</v>
      </c>
      <c r="L52" s="44"/>
      <c r="M52" s="45"/>
      <c r="N52" s="45"/>
      <c r="O52" s="45"/>
      <c r="P52" s="39"/>
      <c r="Q52" s="46">
        <f>(COUNTIF(Tableau6[[#This Row],[19-oct.]:[30-oct.]],"A"))+(COUNTIF(Tableau6[[#This Row],[19-oct.]:[30-oct.]],"F"))</f>
        <v>0</v>
      </c>
      <c r="R52" s="47">
        <f>SUM(Tableau6[[#This Row],[19-oct.]:[30-oct.]])</f>
        <v>2</v>
      </c>
      <c r="S52" s="10"/>
    </row>
    <row r="53" spans="1:19">
      <c r="A53" s="33" t="s">
        <v>124</v>
      </c>
      <c r="B53" s="34">
        <v>40766</v>
      </c>
      <c r="C53" s="35">
        <f t="shared" ca="1" si="1"/>
        <v>4</v>
      </c>
      <c r="D53" s="35"/>
      <c r="E53" s="36"/>
      <c r="F53" s="36"/>
      <c r="G53" s="44">
        <v>0</v>
      </c>
      <c r="H53" s="45">
        <v>1</v>
      </c>
      <c r="I53" s="45"/>
      <c r="J53" s="45"/>
      <c r="K53" s="39"/>
      <c r="L53" s="44"/>
      <c r="M53" s="45"/>
      <c r="N53" s="45"/>
      <c r="O53" s="45"/>
      <c r="P53" s="39"/>
      <c r="Q53" s="46">
        <f>(COUNTIF(Tableau6[[#This Row],[19-oct.]:[30-oct.]],"A"))+(COUNTIF(Tableau6[[#This Row],[19-oct.]:[30-oct.]],"F"))</f>
        <v>0</v>
      </c>
      <c r="R53" s="47">
        <f>SUM(Tableau6[[#This Row],[19-oct.]:[30-oct.]])</f>
        <v>1</v>
      </c>
      <c r="S53" s="10"/>
    </row>
    <row r="54" spans="1:19">
      <c r="A54" s="33" t="s">
        <v>125</v>
      </c>
      <c r="B54" s="34">
        <v>40828</v>
      </c>
      <c r="C54" s="35">
        <f t="shared" ca="1" si="1"/>
        <v>4</v>
      </c>
      <c r="D54" s="35"/>
      <c r="E54" s="36"/>
      <c r="F54" s="36"/>
      <c r="G54" s="44">
        <v>0</v>
      </c>
      <c r="H54" s="45">
        <v>1</v>
      </c>
      <c r="I54" s="45"/>
      <c r="J54" s="45"/>
      <c r="K54" s="39"/>
      <c r="L54" s="44"/>
      <c r="M54" s="45"/>
      <c r="N54" s="45"/>
      <c r="O54" s="45"/>
      <c r="P54" s="39"/>
      <c r="Q54" s="46">
        <f>(COUNTIF(Tableau6[[#This Row],[19-oct.]:[30-oct.]],"A"))+(COUNTIF(Tableau6[[#This Row],[19-oct.]:[30-oct.]],"F"))</f>
        <v>0</v>
      </c>
      <c r="R54" s="47">
        <f>SUM(Tableau6[[#This Row],[19-oct.]:[30-oct.]])</f>
        <v>1</v>
      </c>
      <c r="S54" s="10"/>
    </row>
    <row r="55" spans="1:19">
      <c r="A55" s="33" t="s">
        <v>111</v>
      </c>
      <c r="B55" s="34">
        <v>39377</v>
      </c>
      <c r="C55" s="35">
        <f t="shared" ca="1" si="1"/>
        <v>7</v>
      </c>
      <c r="D55" s="35"/>
      <c r="E55" s="36"/>
      <c r="F55" s="36"/>
      <c r="G55" s="44"/>
      <c r="H55" s="45"/>
      <c r="I55" s="45"/>
      <c r="J55" s="45"/>
      <c r="K55" s="39"/>
      <c r="L55" s="44"/>
      <c r="M55" s="45"/>
      <c r="N55" s="45"/>
      <c r="O55" s="45">
        <v>1</v>
      </c>
      <c r="P55" s="39"/>
      <c r="Q55" s="46">
        <f>(COUNTIF(Tableau6[[#This Row],[19-oct.]:[30-oct.]],"A"))+(COUNTIF(Tableau6[[#This Row],[19-oct.]:[30-oct.]],"F"))</f>
        <v>0</v>
      </c>
      <c r="R55" s="47">
        <f>SUM(Tableau6[[#This Row],[19-oct.]:[30-oct.]])</f>
        <v>1</v>
      </c>
      <c r="S55" s="10"/>
    </row>
    <row r="56" spans="1:19">
      <c r="A56" s="33" t="s">
        <v>94</v>
      </c>
      <c r="B56" s="34">
        <v>40231</v>
      </c>
      <c r="C56" s="35">
        <f t="shared" ca="1" si="1"/>
        <v>5</v>
      </c>
      <c r="D56" s="35"/>
      <c r="E56" s="36"/>
      <c r="F56" s="36"/>
      <c r="G56" s="44">
        <v>1</v>
      </c>
      <c r="H56" s="45"/>
      <c r="I56" s="45"/>
      <c r="J56" s="45"/>
      <c r="K56" s="39"/>
      <c r="L56" s="44"/>
      <c r="M56" s="45"/>
      <c r="N56" s="45"/>
      <c r="O56" s="45"/>
      <c r="P56" s="39"/>
      <c r="Q56" s="46">
        <f>(COUNTIF(Tableau6[[#This Row],[19-oct.]:[30-oct.]],"A"))+(COUNTIF(Tableau6[[#This Row],[19-oct.]:[30-oct.]],"F"))</f>
        <v>0</v>
      </c>
      <c r="R56" s="47">
        <f>SUM(Tableau6[[#This Row],[19-oct.]:[30-oct.]])</f>
        <v>1</v>
      </c>
      <c r="S56" s="10"/>
    </row>
    <row r="57" spans="1:19">
      <c r="A57" s="33" t="s">
        <v>79</v>
      </c>
      <c r="B57" s="34">
        <v>40289</v>
      </c>
      <c r="C57" s="35">
        <f t="shared" ca="1" si="1"/>
        <v>5</v>
      </c>
      <c r="D57" s="35"/>
      <c r="E57" s="36"/>
      <c r="F57" s="36"/>
      <c r="G57" s="44">
        <v>1</v>
      </c>
      <c r="H57" s="45">
        <v>1</v>
      </c>
      <c r="I57" s="45">
        <v>1</v>
      </c>
      <c r="J57" s="45">
        <v>1</v>
      </c>
      <c r="K57" s="39">
        <v>1</v>
      </c>
      <c r="L57" s="44"/>
      <c r="M57" s="45"/>
      <c r="N57" s="45"/>
      <c r="O57" s="45"/>
      <c r="P57" s="39"/>
      <c r="Q57" s="46">
        <f>(COUNTIF(Tableau6[[#This Row],[19-oct.]:[30-oct.]],"A"))+(COUNTIF(Tableau6[[#This Row],[19-oct.]:[30-oct.]],"F"))</f>
        <v>0</v>
      </c>
      <c r="R57" s="47">
        <f>SUM(Tableau6[[#This Row],[19-oct.]:[30-oct.]])</f>
        <v>5</v>
      </c>
      <c r="S57" s="10"/>
    </row>
    <row r="58" spans="1:19">
      <c r="A58" s="33" t="s">
        <v>123</v>
      </c>
      <c r="B58" s="34">
        <v>40674</v>
      </c>
      <c r="C58" s="35">
        <f t="shared" ca="1" si="1"/>
        <v>4</v>
      </c>
      <c r="D58" s="35"/>
      <c r="E58" s="36"/>
      <c r="F58" s="36"/>
      <c r="G58" s="44"/>
      <c r="H58" s="45">
        <v>0</v>
      </c>
      <c r="I58" s="45"/>
      <c r="J58" s="45">
        <v>1</v>
      </c>
      <c r="K58" s="39"/>
      <c r="L58" s="44"/>
      <c r="M58" s="45">
        <v>1</v>
      </c>
      <c r="N58" s="45"/>
      <c r="O58" s="45">
        <v>1</v>
      </c>
      <c r="P58" s="39"/>
      <c r="Q58" s="46">
        <f>(COUNTIF(Tableau6[[#This Row],[19-oct.]:[30-oct.]],"A"))+(COUNTIF(Tableau6[[#This Row],[19-oct.]:[30-oct.]],"F"))</f>
        <v>0</v>
      </c>
      <c r="R58" s="47">
        <f>SUM(Tableau6[[#This Row],[19-oct.]:[30-oct.]])</f>
        <v>3</v>
      </c>
      <c r="S58" s="10"/>
    </row>
    <row r="59" spans="1:19">
      <c r="A59" s="33" t="s">
        <v>62</v>
      </c>
      <c r="B59" s="34">
        <v>38757</v>
      </c>
      <c r="C59" s="35">
        <f t="shared" ca="1" si="1"/>
        <v>9</v>
      </c>
      <c r="D59" s="35"/>
      <c r="E59" s="36"/>
      <c r="F59" s="36"/>
      <c r="G59" s="44"/>
      <c r="H59" s="45"/>
      <c r="I59" s="45"/>
      <c r="J59" s="45"/>
      <c r="K59" s="39"/>
      <c r="L59" s="44">
        <v>1</v>
      </c>
      <c r="M59" s="45">
        <v>1</v>
      </c>
      <c r="N59" s="45">
        <v>1</v>
      </c>
      <c r="O59" s="45"/>
      <c r="P59" s="39"/>
      <c r="Q59" s="46">
        <f>(COUNTIF(Tableau6[[#This Row],[19-oct.]:[30-oct.]],"A"))+(COUNTIF(Tableau6[[#This Row],[19-oct.]:[30-oct.]],"F"))</f>
        <v>0</v>
      </c>
      <c r="R59" s="47">
        <f>SUM(Tableau6[[#This Row],[19-oct.]:[30-oct.]])</f>
        <v>3</v>
      </c>
      <c r="S59" s="10"/>
    </row>
    <row r="60" spans="1:19">
      <c r="A60" s="33" t="s">
        <v>63</v>
      </c>
      <c r="B60" s="34">
        <v>38757</v>
      </c>
      <c r="C60" s="35">
        <f t="shared" ca="1" si="1"/>
        <v>9</v>
      </c>
      <c r="D60" s="35"/>
      <c r="E60" s="36"/>
      <c r="F60" s="36"/>
      <c r="G60" s="44"/>
      <c r="H60" s="45"/>
      <c r="I60" s="45"/>
      <c r="J60" s="45"/>
      <c r="K60" s="39"/>
      <c r="L60" s="44">
        <v>1</v>
      </c>
      <c r="M60" s="45">
        <v>1</v>
      </c>
      <c r="N60" s="45">
        <v>1</v>
      </c>
      <c r="O60" s="45"/>
      <c r="P60" s="39"/>
      <c r="Q60" s="46">
        <f>(COUNTIF(Tableau6[[#This Row],[19-oct.]:[30-oct.]],"A"))+(COUNTIF(Tableau6[[#This Row],[19-oct.]:[30-oct.]],"F"))</f>
        <v>0</v>
      </c>
      <c r="R60" s="47">
        <f>SUM(Tableau6[[#This Row],[19-oct.]:[30-oct.]])</f>
        <v>3</v>
      </c>
      <c r="S60" s="10"/>
    </row>
    <row r="61" spans="1:19">
      <c r="A61" s="33" t="s">
        <v>16</v>
      </c>
      <c r="B61" s="34">
        <v>39260</v>
      </c>
      <c r="C61" s="35">
        <f t="shared" ca="1" si="1"/>
        <v>8</v>
      </c>
      <c r="D61" s="35"/>
      <c r="E61" s="36"/>
      <c r="F61" s="36"/>
      <c r="G61" s="44"/>
      <c r="H61" s="45">
        <v>1</v>
      </c>
      <c r="I61" s="45"/>
      <c r="J61" s="45"/>
      <c r="K61" s="39">
        <v>1</v>
      </c>
      <c r="L61" s="44"/>
      <c r="M61" s="45"/>
      <c r="N61" s="45"/>
      <c r="O61" s="45"/>
      <c r="P61" s="39"/>
      <c r="Q61" s="46">
        <f>(COUNTIF(Tableau6[[#This Row],[19-oct.]:[30-oct.]],"A"))+(COUNTIF(Tableau6[[#This Row],[19-oct.]:[30-oct.]],"F"))</f>
        <v>0</v>
      </c>
      <c r="R61" s="47">
        <f>SUM(Tableau6[[#This Row],[19-oct.]:[30-oct.]])</f>
        <v>2</v>
      </c>
      <c r="S61" s="10"/>
    </row>
    <row r="62" spans="1:19">
      <c r="A62" s="33" t="s">
        <v>83</v>
      </c>
      <c r="B62" s="34">
        <v>40440</v>
      </c>
      <c r="C62" s="35">
        <f t="shared" ca="1" si="1"/>
        <v>5</v>
      </c>
      <c r="D62" s="35"/>
      <c r="E62" s="36"/>
      <c r="F62" s="36"/>
      <c r="G62" s="44"/>
      <c r="H62" s="45">
        <v>1</v>
      </c>
      <c r="I62" s="45"/>
      <c r="J62" s="45"/>
      <c r="K62" s="39">
        <v>1</v>
      </c>
      <c r="L62" s="44"/>
      <c r="M62" s="45"/>
      <c r="N62" s="45"/>
      <c r="O62" s="45"/>
      <c r="P62" s="39"/>
      <c r="Q62" s="46">
        <f>(COUNTIF(Tableau6[[#This Row],[19-oct.]:[30-oct.]],"A"))+(COUNTIF(Tableau6[[#This Row],[19-oct.]:[30-oct.]],"F"))</f>
        <v>0</v>
      </c>
      <c r="R62" s="47">
        <f>SUM(Tableau6[[#This Row],[19-oct.]:[30-oct.]])</f>
        <v>2</v>
      </c>
      <c r="S62" s="10"/>
    </row>
    <row r="63" spans="1:19">
      <c r="A63" s="33" t="s">
        <v>127</v>
      </c>
      <c r="B63" s="34">
        <v>40363</v>
      </c>
      <c r="C63" s="35">
        <f t="shared" ca="1" si="1"/>
        <v>5</v>
      </c>
      <c r="D63" s="35">
        <v>1</v>
      </c>
      <c r="E63" s="36"/>
      <c r="F63" s="36"/>
      <c r="G63" s="44"/>
      <c r="H63" s="45"/>
      <c r="I63" s="45">
        <v>0</v>
      </c>
      <c r="J63" s="45">
        <v>1</v>
      </c>
      <c r="K63" s="39">
        <v>0</v>
      </c>
      <c r="L63" s="44">
        <v>1</v>
      </c>
      <c r="M63" s="45"/>
      <c r="N63" s="45"/>
      <c r="O63" s="45"/>
      <c r="P63" s="39">
        <v>0</v>
      </c>
      <c r="Q63" s="46">
        <f>(COUNTIF(Tableau6[[#This Row],[19-oct.]:[30-oct.]],"A"))+(COUNTIF(Tableau6[[#This Row],[19-oct.]:[30-oct.]],"F"))</f>
        <v>0</v>
      </c>
      <c r="R63" s="47">
        <f>SUM(Tableau6[[#This Row],[19-oct.]:[30-oct.]])</f>
        <v>2</v>
      </c>
      <c r="S63" s="10"/>
    </row>
    <row r="64" spans="1:19">
      <c r="A64" s="33" t="s">
        <v>91</v>
      </c>
      <c r="B64" s="34">
        <v>40663</v>
      </c>
      <c r="C64" s="35">
        <f t="shared" ca="1" si="1"/>
        <v>4</v>
      </c>
      <c r="D64" s="35"/>
      <c r="E64" s="36"/>
      <c r="F64" s="36"/>
      <c r="G64" s="44"/>
      <c r="H64" s="45">
        <v>1</v>
      </c>
      <c r="I64" s="45"/>
      <c r="J64" s="45"/>
      <c r="K64" s="39">
        <v>1</v>
      </c>
      <c r="L64" s="44"/>
      <c r="M64" s="45"/>
      <c r="N64" s="45"/>
      <c r="O64" s="45">
        <v>1</v>
      </c>
      <c r="P64" s="39">
        <v>1</v>
      </c>
      <c r="Q64" s="46">
        <f>(COUNTIF(Tableau6[[#This Row],[19-oct.]:[30-oct.]],"A"))+(COUNTIF(Tableau6[[#This Row],[19-oct.]:[30-oct.]],"F"))</f>
        <v>0</v>
      </c>
      <c r="R64" s="47">
        <f>SUM(Tableau6[[#This Row],[19-oct.]:[30-oct.]])</f>
        <v>4</v>
      </c>
      <c r="S64" s="10"/>
    </row>
    <row r="65" spans="1:19">
      <c r="A65" s="33" t="s">
        <v>132</v>
      </c>
      <c r="B65" s="34">
        <v>40855</v>
      </c>
      <c r="C65" s="35">
        <f t="shared" ca="1" si="1"/>
        <v>3</v>
      </c>
      <c r="D65" s="35"/>
      <c r="E65" s="36"/>
      <c r="F65" s="36"/>
      <c r="G65" s="44">
        <v>0</v>
      </c>
      <c r="H65" s="45">
        <v>1</v>
      </c>
      <c r="I65" s="45"/>
      <c r="J65" s="45"/>
      <c r="K65" s="39"/>
      <c r="L65" s="44"/>
      <c r="M65" s="45"/>
      <c r="N65" s="45"/>
      <c r="O65" s="45"/>
      <c r="P65" s="39"/>
      <c r="Q65" s="46">
        <f>(COUNTIF(Tableau6[[#This Row],[19-oct.]:[30-oct.]],"A"))+(COUNTIF(Tableau6[[#This Row],[19-oct.]:[30-oct.]],"F"))</f>
        <v>0</v>
      </c>
      <c r="R65" s="47">
        <f>SUM(Tableau6[[#This Row],[19-oct.]:[30-oct.]])</f>
        <v>1</v>
      </c>
      <c r="S65" s="10"/>
    </row>
    <row r="66" spans="1:19">
      <c r="A66" s="33" t="s">
        <v>17</v>
      </c>
      <c r="B66" s="34">
        <v>39794</v>
      </c>
      <c r="C66" s="35">
        <f t="shared" ca="1" si="1"/>
        <v>6</v>
      </c>
      <c r="D66" s="35"/>
      <c r="E66" s="36"/>
      <c r="F66" s="36"/>
      <c r="G66" s="44"/>
      <c r="H66" s="45"/>
      <c r="I66" s="45"/>
      <c r="J66" s="45"/>
      <c r="K66" s="39">
        <v>1</v>
      </c>
      <c r="L66" s="44">
        <v>1</v>
      </c>
      <c r="M66" s="45">
        <v>1</v>
      </c>
      <c r="N66" s="45"/>
      <c r="O66" s="45">
        <v>1</v>
      </c>
      <c r="P66" s="39">
        <v>1</v>
      </c>
      <c r="Q66" s="46">
        <f>(COUNTIF(Tableau6[[#This Row],[19-oct.]:[30-oct.]],"A"))+(COUNTIF(Tableau6[[#This Row],[19-oct.]:[30-oct.]],"F"))</f>
        <v>0</v>
      </c>
      <c r="R66" s="47">
        <f>SUM(Tableau6[[#This Row],[19-oct.]:[30-oct.]])</f>
        <v>5</v>
      </c>
      <c r="S66" s="10"/>
    </row>
    <row r="67" spans="1:19">
      <c r="A67" s="33" t="s">
        <v>89</v>
      </c>
      <c r="B67" s="34">
        <v>40305</v>
      </c>
      <c r="C67" s="35">
        <f t="shared" ca="1" si="1"/>
        <v>5</v>
      </c>
      <c r="D67" s="35"/>
      <c r="E67" s="36"/>
      <c r="F67" s="36"/>
      <c r="G67" s="44"/>
      <c r="H67" s="45"/>
      <c r="I67" s="45">
        <v>1</v>
      </c>
      <c r="J67" s="45"/>
      <c r="K67" s="39">
        <v>1</v>
      </c>
      <c r="L67" s="44"/>
      <c r="M67" s="45"/>
      <c r="N67" s="45"/>
      <c r="O67" s="45"/>
      <c r="P67" s="39"/>
      <c r="Q67" s="46">
        <f>(COUNTIF(Tableau6[[#This Row],[19-oct.]:[30-oct.]],"A"))+(COUNTIF(Tableau6[[#This Row],[19-oct.]:[30-oct.]],"F"))</f>
        <v>0</v>
      </c>
      <c r="R67" s="47">
        <f>SUM(Tableau6[[#This Row],[19-oct.]:[30-oct.]])</f>
        <v>2</v>
      </c>
      <c r="S67" s="10"/>
    </row>
    <row r="68" spans="1:19">
      <c r="A68" s="33" t="s">
        <v>18</v>
      </c>
      <c r="B68" s="34">
        <v>38847</v>
      </c>
      <c r="C68" s="35">
        <f t="shared" ca="1" si="1"/>
        <v>9</v>
      </c>
      <c r="D68" s="35"/>
      <c r="E68" s="36"/>
      <c r="F68" s="36"/>
      <c r="G68" s="44"/>
      <c r="H68" s="45"/>
      <c r="I68" s="45">
        <v>1</v>
      </c>
      <c r="J68" s="45"/>
      <c r="K68" s="39">
        <v>1</v>
      </c>
      <c r="L68" s="44"/>
      <c r="M68" s="45"/>
      <c r="N68" s="45"/>
      <c r="O68" s="45"/>
      <c r="P68" s="39"/>
      <c r="Q68" s="46">
        <f>(COUNTIF(Tableau6[[#This Row],[19-oct.]:[30-oct.]],"A"))+(COUNTIF(Tableau6[[#This Row],[19-oct.]:[30-oct.]],"F"))</f>
        <v>0</v>
      </c>
      <c r="R68" s="47">
        <f>SUM(Tableau6[[#This Row],[19-oct.]:[30-oct.]])</f>
        <v>2</v>
      </c>
      <c r="S68" s="10"/>
    </row>
    <row r="69" spans="1:19">
      <c r="A69" s="33" t="s">
        <v>19</v>
      </c>
      <c r="B69" s="34">
        <v>39826</v>
      </c>
      <c r="C69" s="35">
        <f t="shared" ref="C69:C100" ca="1" si="2">IF(MONTH(TODAY())&gt;MONTH(B69),YEAR(TODAY())-YEAR(B69),IF(MONTH(TODAY())&lt;MONTH(B69),YEAR(TODAY())-YEAR(B69)-1,IF(DAY(TODAY())&lt;DAY(B69),YEAR(TODAY())-YEAR(B69)-1,YEAR(TODAY())-YEAR(B69))))</f>
        <v>6</v>
      </c>
      <c r="D69" s="35"/>
      <c r="E69" s="36"/>
      <c r="F69" s="36"/>
      <c r="G69" s="48"/>
      <c r="H69" s="49"/>
      <c r="I69" s="49"/>
      <c r="J69" s="49"/>
      <c r="K69" s="39">
        <v>1</v>
      </c>
      <c r="L69" s="48">
        <v>1</v>
      </c>
      <c r="M69" s="49">
        <v>1</v>
      </c>
      <c r="N69" s="49"/>
      <c r="O69" s="49">
        <v>1</v>
      </c>
      <c r="P69" s="39">
        <v>1</v>
      </c>
      <c r="Q69" s="46">
        <f>(COUNTIF(Tableau6[[#This Row],[19-oct.]:[30-oct.]],"A"))+(COUNTIF(Tableau6[[#This Row],[19-oct.]:[30-oct.]],"F"))</f>
        <v>0</v>
      </c>
      <c r="R69" s="47">
        <f>SUM(Tableau6[[#This Row],[19-oct.]:[30-oct.]])</f>
        <v>5</v>
      </c>
      <c r="S69" s="10"/>
    </row>
    <row r="70" spans="1:19">
      <c r="A70" s="33" t="s">
        <v>88</v>
      </c>
      <c r="B70" s="34">
        <v>40302</v>
      </c>
      <c r="C70" s="35">
        <f t="shared" ca="1" si="2"/>
        <v>5</v>
      </c>
      <c r="D70" s="35"/>
      <c r="E70" s="36"/>
      <c r="F70" s="36"/>
      <c r="G70" s="48">
        <v>1</v>
      </c>
      <c r="H70" s="49">
        <v>1</v>
      </c>
      <c r="I70" s="49">
        <v>1</v>
      </c>
      <c r="J70" s="49"/>
      <c r="K70" s="39">
        <v>1</v>
      </c>
      <c r="L70" s="48">
        <v>1</v>
      </c>
      <c r="M70" s="49"/>
      <c r="N70" s="49"/>
      <c r="O70" s="49">
        <v>1</v>
      </c>
      <c r="P70" s="39">
        <v>1</v>
      </c>
      <c r="Q70" s="46">
        <f>(COUNTIF(Tableau6[[#This Row],[19-oct.]:[30-oct.]],"A"))+(COUNTIF(Tableau6[[#This Row],[19-oct.]:[30-oct.]],"F"))</f>
        <v>0</v>
      </c>
      <c r="R70" s="47">
        <f>SUM(Tableau6[[#This Row],[19-oct.]:[30-oct.]])</f>
        <v>7</v>
      </c>
      <c r="S70" s="10"/>
    </row>
    <row r="71" spans="1:19">
      <c r="A71" s="33" t="s">
        <v>99</v>
      </c>
      <c r="B71" s="34">
        <v>39150</v>
      </c>
      <c r="C71" s="35">
        <f t="shared" ca="1" si="2"/>
        <v>8</v>
      </c>
      <c r="D71" s="35"/>
      <c r="E71" s="36"/>
      <c r="F71" s="36"/>
      <c r="G71" s="48">
        <v>1</v>
      </c>
      <c r="H71" s="49">
        <v>1</v>
      </c>
      <c r="I71" s="49"/>
      <c r="J71" s="49">
        <v>1</v>
      </c>
      <c r="K71" s="39"/>
      <c r="L71" s="48"/>
      <c r="M71" s="49"/>
      <c r="N71" s="49"/>
      <c r="O71" s="49">
        <v>1</v>
      </c>
      <c r="P71" s="39">
        <v>0</v>
      </c>
      <c r="Q71" s="46">
        <f>(COUNTIF(Tableau6[[#This Row],[19-oct.]:[30-oct.]],"A"))+(COUNTIF(Tableau6[[#This Row],[19-oct.]:[30-oct.]],"F"))</f>
        <v>0</v>
      </c>
      <c r="R71" s="47">
        <f>SUM(Tableau6[[#This Row],[19-oct.]:[30-oct.]])</f>
        <v>4</v>
      </c>
      <c r="S71" s="10"/>
    </row>
    <row r="72" spans="1:19">
      <c r="A72" s="33" t="s">
        <v>20</v>
      </c>
      <c r="B72" s="34">
        <v>39139</v>
      </c>
      <c r="C72" s="35">
        <f t="shared" ca="1" si="2"/>
        <v>8</v>
      </c>
      <c r="D72" s="35"/>
      <c r="E72" s="36"/>
      <c r="F72" s="36"/>
      <c r="G72" s="48"/>
      <c r="H72" s="49"/>
      <c r="I72" s="49"/>
      <c r="J72" s="49"/>
      <c r="K72" s="39"/>
      <c r="L72" s="48"/>
      <c r="M72" s="49"/>
      <c r="N72" s="49"/>
      <c r="O72" s="49">
        <v>1</v>
      </c>
      <c r="P72" s="39">
        <v>1</v>
      </c>
      <c r="Q72" s="46">
        <f>(COUNTIF(Tableau6[[#This Row],[19-oct.]:[30-oct.]],"A"))+(COUNTIF(Tableau6[[#This Row],[19-oct.]:[30-oct.]],"F"))</f>
        <v>0</v>
      </c>
      <c r="R72" s="47">
        <f>SUM(Tableau6[[#This Row],[19-oct.]:[30-oct.]])</f>
        <v>2</v>
      </c>
      <c r="S72" s="10"/>
    </row>
    <row r="73" spans="1:19">
      <c r="A73" s="33" t="s">
        <v>97</v>
      </c>
      <c r="B73" s="34">
        <v>38333</v>
      </c>
      <c r="C73" s="35">
        <f t="shared" ca="1" si="2"/>
        <v>10</v>
      </c>
      <c r="D73" s="35"/>
      <c r="E73" s="36"/>
      <c r="F73" s="36"/>
      <c r="G73" s="48">
        <v>1</v>
      </c>
      <c r="H73" s="49">
        <v>1</v>
      </c>
      <c r="I73" s="49">
        <v>0</v>
      </c>
      <c r="J73" s="49"/>
      <c r="K73" s="39">
        <v>0</v>
      </c>
      <c r="L73" s="48">
        <v>1</v>
      </c>
      <c r="M73" s="49">
        <v>1</v>
      </c>
      <c r="N73" s="49"/>
      <c r="O73" s="49">
        <v>1</v>
      </c>
      <c r="P73" s="39">
        <v>0</v>
      </c>
      <c r="Q73" s="46">
        <f>(COUNTIF(Tableau6[[#This Row],[19-oct.]:[30-oct.]],"A"))+(COUNTIF(Tableau6[[#This Row],[19-oct.]:[30-oct.]],"F"))</f>
        <v>0</v>
      </c>
      <c r="R73" s="47">
        <f>SUM(Tableau6[[#This Row],[19-oct.]:[30-oct.]])</f>
        <v>5</v>
      </c>
      <c r="S73" s="10"/>
    </row>
    <row r="74" spans="1:19">
      <c r="A74" s="33" t="s">
        <v>100</v>
      </c>
      <c r="B74" s="34">
        <v>40004</v>
      </c>
      <c r="C74" s="35">
        <f t="shared" ca="1" si="2"/>
        <v>6</v>
      </c>
      <c r="D74" s="35"/>
      <c r="E74" s="36"/>
      <c r="F74" s="36"/>
      <c r="G74" s="48"/>
      <c r="H74" s="49">
        <v>1</v>
      </c>
      <c r="I74" s="49"/>
      <c r="J74" s="49">
        <v>1</v>
      </c>
      <c r="K74" s="39"/>
      <c r="L74" s="48"/>
      <c r="M74" s="49">
        <v>1</v>
      </c>
      <c r="N74" s="49"/>
      <c r="O74" s="49"/>
      <c r="P74" s="39"/>
      <c r="Q74" s="46">
        <f>(COUNTIF(Tableau6[[#This Row],[19-oct.]:[30-oct.]],"A"))+(COUNTIF(Tableau6[[#This Row],[19-oct.]:[30-oct.]],"F"))</f>
        <v>0</v>
      </c>
      <c r="R74" s="47">
        <f>SUM(Tableau6[[#This Row],[19-oct.]:[30-oct.]])</f>
        <v>3</v>
      </c>
      <c r="S74" s="10"/>
    </row>
    <row r="75" spans="1:19">
      <c r="A75" s="33" t="s">
        <v>21</v>
      </c>
      <c r="B75" s="34">
        <v>38582</v>
      </c>
      <c r="C75" s="35">
        <f t="shared" ca="1" si="2"/>
        <v>10</v>
      </c>
      <c r="D75" s="35"/>
      <c r="E75" s="36"/>
      <c r="F75" s="36"/>
      <c r="G75" s="48"/>
      <c r="H75" s="49">
        <v>1</v>
      </c>
      <c r="I75" s="49">
        <v>1</v>
      </c>
      <c r="J75" s="49"/>
      <c r="K75" s="39"/>
      <c r="L75" s="48"/>
      <c r="M75" s="49"/>
      <c r="N75" s="49"/>
      <c r="O75" s="49"/>
      <c r="P75" s="39">
        <v>1</v>
      </c>
      <c r="Q75" s="46">
        <f>(COUNTIF(Tableau6[[#This Row],[19-oct.]:[30-oct.]],"A"))+(COUNTIF(Tableau6[[#This Row],[19-oct.]:[30-oct.]],"F"))</f>
        <v>0</v>
      </c>
      <c r="R75" s="47">
        <f>SUM(Tableau6[[#This Row],[19-oct.]:[30-oct.]])</f>
        <v>3</v>
      </c>
      <c r="S75" s="10"/>
    </row>
    <row r="76" spans="1:19">
      <c r="A76" s="33" t="s">
        <v>22</v>
      </c>
      <c r="B76" s="34">
        <v>39750</v>
      </c>
      <c r="C76" s="35">
        <f t="shared" ca="1" si="2"/>
        <v>6</v>
      </c>
      <c r="D76" s="35"/>
      <c r="E76" s="36"/>
      <c r="F76" s="36"/>
      <c r="G76" s="48"/>
      <c r="H76" s="49"/>
      <c r="I76" s="49"/>
      <c r="J76" s="49"/>
      <c r="K76" s="39"/>
      <c r="L76" s="48"/>
      <c r="M76" s="49">
        <v>1</v>
      </c>
      <c r="N76" s="49"/>
      <c r="O76" s="49">
        <v>1</v>
      </c>
      <c r="P76" s="39">
        <v>1</v>
      </c>
      <c r="Q76" s="46">
        <f>(COUNTIF(Tableau6[[#This Row],[19-oct.]:[30-oct.]],"A"))+(COUNTIF(Tableau6[[#This Row],[19-oct.]:[30-oct.]],"F"))</f>
        <v>0</v>
      </c>
      <c r="R76" s="47">
        <f>SUM(Tableau6[[#This Row],[19-oct.]:[30-oct.]])</f>
        <v>3</v>
      </c>
      <c r="S76" s="10"/>
    </row>
    <row r="77" spans="1:19">
      <c r="A77" s="33" t="s">
        <v>81</v>
      </c>
      <c r="B77" s="34">
        <v>40659</v>
      </c>
      <c r="C77" s="35">
        <f t="shared" ca="1" si="2"/>
        <v>4</v>
      </c>
      <c r="D77" s="35"/>
      <c r="E77" s="36"/>
      <c r="F77" s="36"/>
      <c r="G77" s="48"/>
      <c r="H77" s="49"/>
      <c r="I77" s="49"/>
      <c r="J77" s="49">
        <v>1</v>
      </c>
      <c r="K77" s="39">
        <v>1</v>
      </c>
      <c r="L77" s="48"/>
      <c r="M77" s="49"/>
      <c r="N77" s="49"/>
      <c r="O77" s="49"/>
      <c r="P77" s="39"/>
      <c r="Q77" s="46">
        <f>(COUNTIF(Tableau6[[#This Row],[19-oct.]:[30-oct.]],"A"))+(COUNTIF(Tableau6[[#This Row],[19-oct.]:[30-oct.]],"F"))</f>
        <v>0</v>
      </c>
      <c r="R77" s="47">
        <f>SUM(Tableau6[[#This Row],[19-oct.]:[30-oct.]])</f>
        <v>2</v>
      </c>
      <c r="S77" s="10"/>
    </row>
    <row r="78" spans="1:19">
      <c r="A78" s="33" t="s">
        <v>126</v>
      </c>
      <c r="B78" s="34">
        <v>40294</v>
      </c>
      <c r="C78" s="35">
        <f t="shared" ca="1" si="2"/>
        <v>5</v>
      </c>
      <c r="D78" s="35"/>
      <c r="E78" s="36"/>
      <c r="F78" s="36"/>
      <c r="G78" s="48"/>
      <c r="H78" s="49"/>
      <c r="I78" s="49"/>
      <c r="J78" s="49"/>
      <c r="K78" s="39">
        <v>0</v>
      </c>
      <c r="L78" s="48">
        <v>1</v>
      </c>
      <c r="M78" s="49"/>
      <c r="N78" s="49"/>
      <c r="O78" s="49"/>
      <c r="P78" s="39"/>
      <c r="Q78" s="46">
        <f>(COUNTIF(Tableau6[[#This Row],[19-oct.]:[30-oct.]],"A"))+(COUNTIF(Tableau6[[#This Row],[19-oct.]:[30-oct.]],"F"))</f>
        <v>0</v>
      </c>
      <c r="R78" s="47">
        <f>SUM(Tableau6[[#This Row],[19-oct.]:[30-oct.]])</f>
        <v>1</v>
      </c>
      <c r="S78" s="10"/>
    </row>
    <row r="79" spans="1:19">
      <c r="A79" s="33" t="s">
        <v>129</v>
      </c>
      <c r="B79" s="34">
        <v>41042</v>
      </c>
      <c r="C79" s="35">
        <f t="shared" ca="1" si="2"/>
        <v>3</v>
      </c>
      <c r="D79" s="35"/>
      <c r="E79" s="36"/>
      <c r="F79" s="36"/>
      <c r="G79" s="48">
        <v>1</v>
      </c>
      <c r="H79" s="49">
        <v>1</v>
      </c>
      <c r="I79" s="49"/>
      <c r="J79" s="49"/>
      <c r="K79" s="39"/>
      <c r="L79" s="48">
        <v>1</v>
      </c>
      <c r="M79" s="49">
        <v>1</v>
      </c>
      <c r="N79" s="49">
        <v>1</v>
      </c>
      <c r="O79" s="49">
        <v>1</v>
      </c>
      <c r="P79" s="39"/>
      <c r="Q79" s="46">
        <f>(COUNTIF(Tableau6[[#This Row],[19-oct.]:[30-oct.]],"A"))+(COUNTIF(Tableau6[[#This Row],[19-oct.]:[30-oct.]],"F"))</f>
        <v>0</v>
      </c>
      <c r="R79" s="47">
        <f>SUM(Tableau6[[#This Row],[19-oct.]:[30-oct.]])</f>
        <v>6</v>
      </c>
      <c r="S79" s="10"/>
    </row>
    <row r="80" spans="1:19">
      <c r="A80" s="33" t="s">
        <v>101</v>
      </c>
      <c r="B80" s="34">
        <v>39281</v>
      </c>
      <c r="C80" s="35">
        <f t="shared" ca="1" si="2"/>
        <v>8</v>
      </c>
      <c r="D80" s="35"/>
      <c r="E80" s="36"/>
      <c r="F80" s="36"/>
      <c r="G80" s="48"/>
      <c r="H80" s="49"/>
      <c r="I80" s="49">
        <v>0</v>
      </c>
      <c r="J80" s="49"/>
      <c r="K80" s="39">
        <v>0</v>
      </c>
      <c r="L80" s="48">
        <v>1</v>
      </c>
      <c r="M80" s="49"/>
      <c r="N80" s="49"/>
      <c r="O80" s="49">
        <v>1</v>
      </c>
      <c r="P80" s="39">
        <v>0</v>
      </c>
      <c r="Q80" s="46">
        <f>(COUNTIF(Tableau6[[#This Row],[19-oct.]:[30-oct.]],"A"))+(COUNTIF(Tableau6[[#This Row],[19-oct.]:[30-oct.]],"F"))</f>
        <v>0</v>
      </c>
      <c r="R80" s="47">
        <f>SUM(Tableau6[[#This Row],[19-oct.]:[30-oct.]])</f>
        <v>2</v>
      </c>
      <c r="S80" s="10"/>
    </row>
    <row r="81" spans="1:19">
      <c r="A81" s="33" t="s">
        <v>120</v>
      </c>
      <c r="B81" s="34">
        <v>40280</v>
      </c>
      <c r="C81" s="35">
        <f t="shared" ca="1" si="2"/>
        <v>5</v>
      </c>
      <c r="D81" s="35"/>
      <c r="E81" s="36"/>
      <c r="F81" s="36"/>
      <c r="G81" s="48"/>
      <c r="H81" s="49"/>
      <c r="I81" s="49"/>
      <c r="J81" s="49"/>
      <c r="K81" s="39"/>
      <c r="L81" s="48"/>
      <c r="M81" s="49"/>
      <c r="N81" s="49">
        <v>1</v>
      </c>
      <c r="O81" s="49">
        <v>0</v>
      </c>
      <c r="P81" s="39">
        <v>0</v>
      </c>
      <c r="Q81" s="46">
        <f>(COUNTIF(Tableau6[[#This Row],[19-oct.]:[30-oct.]],"A"))+(COUNTIF(Tableau6[[#This Row],[19-oct.]:[30-oct.]],"F"))</f>
        <v>0</v>
      </c>
      <c r="R81" s="47">
        <f>SUM(Tableau6[[#This Row],[19-oct.]:[30-oct.]])</f>
        <v>1</v>
      </c>
      <c r="S81" s="10"/>
    </row>
    <row r="82" spans="1:19">
      <c r="A82" s="33" t="s">
        <v>115</v>
      </c>
      <c r="B82" s="34">
        <v>39314</v>
      </c>
      <c r="C82" s="35">
        <f t="shared" ca="1" si="2"/>
        <v>8</v>
      </c>
      <c r="D82" s="35"/>
      <c r="E82" s="36"/>
      <c r="F82" s="36"/>
      <c r="G82" s="48"/>
      <c r="H82" s="49"/>
      <c r="I82" s="49"/>
      <c r="J82" s="49"/>
      <c r="K82" s="39"/>
      <c r="L82" s="48"/>
      <c r="M82" s="49"/>
      <c r="N82" s="49">
        <v>1</v>
      </c>
      <c r="O82" s="49">
        <v>0</v>
      </c>
      <c r="P82" s="39">
        <v>0</v>
      </c>
      <c r="Q82" s="46">
        <f>(COUNTIF(Tableau6[[#This Row],[19-oct.]:[30-oct.]],"A"))+(COUNTIF(Tableau6[[#This Row],[19-oct.]:[30-oct.]],"F"))</f>
        <v>0</v>
      </c>
      <c r="R82" s="47">
        <f>SUM(Tableau6[[#This Row],[19-oct.]:[30-oct.]])</f>
        <v>1</v>
      </c>
      <c r="S82" s="10"/>
    </row>
    <row r="83" spans="1:19">
      <c r="A83" s="33" t="s">
        <v>90</v>
      </c>
      <c r="B83" s="34">
        <v>40898</v>
      </c>
      <c r="C83" s="35">
        <f t="shared" ca="1" si="2"/>
        <v>3</v>
      </c>
      <c r="D83" s="35"/>
      <c r="E83" s="36"/>
      <c r="F83" s="36"/>
      <c r="G83" s="48">
        <v>1</v>
      </c>
      <c r="H83" s="49">
        <v>1</v>
      </c>
      <c r="I83" s="49">
        <v>1</v>
      </c>
      <c r="J83" s="49">
        <v>1</v>
      </c>
      <c r="K83" s="39">
        <v>1</v>
      </c>
      <c r="L83" s="48"/>
      <c r="M83" s="49"/>
      <c r="N83" s="49"/>
      <c r="O83" s="49"/>
      <c r="P83" s="39"/>
      <c r="Q83" s="46">
        <f>(COUNTIF(Tableau6[[#This Row],[19-oct.]:[30-oct.]],"A"))+(COUNTIF(Tableau6[[#This Row],[19-oct.]:[30-oct.]],"F"))</f>
        <v>0</v>
      </c>
      <c r="R83" s="47">
        <f>SUM(Tableau6[[#This Row],[19-oct.]:[30-oct.]])</f>
        <v>5</v>
      </c>
      <c r="S83" s="10"/>
    </row>
    <row r="84" spans="1:19">
      <c r="A84" s="33" t="s">
        <v>117</v>
      </c>
      <c r="B84" s="34">
        <v>38671</v>
      </c>
      <c r="C84" s="35">
        <f t="shared" ca="1" si="2"/>
        <v>9</v>
      </c>
      <c r="D84" s="35"/>
      <c r="E84" s="36"/>
      <c r="F84" s="36"/>
      <c r="G84" s="48"/>
      <c r="H84" s="49">
        <v>1</v>
      </c>
      <c r="I84" s="49">
        <v>1</v>
      </c>
      <c r="J84" s="49"/>
      <c r="K84" s="39"/>
      <c r="L84" s="48"/>
      <c r="M84" s="49"/>
      <c r="N84" s="49"/>
      <c r="O84" s="49"/>
      <c r="P84" s="39"/>
      <c r="Q84" s="46">
        <f>(COUNTIF(Tableau6[[#This Row],[19-oct.]:[30-oct.]],"A"))+(COUNTIF(Tableau6[[#This Row],[19-oct.]:[30-oct.]],"F"))</f>
        <v>0</v>
      </c>
      <c r="R84" s="47">
        <f>SUM(Tableau6[[#This Row],[19-oct.]:[30-oct.]])</f>
        <v>2</v>
      </c>
      <c r="S84" s="10"/>
    </row>
    <row r="85" spans="1:19">
      <c r="A85" s="33" t="s">
        <v>92</v>
      </c>
      <c r="B85" s="34">
        <v>40376</v>
      </c>
      <c r="C85" s="35">
        <f t="shared" ca="1" si="2"/>
        <v>5</v>
      </c>
      <c r="D85" s="35"/>
      <c r="E85" s="36"/>
      <c r="F85" s="36"/>
      <c r="G85" s="48">
        <v>1</v>
      </c>
      <c r="H85" s="49"/>
      <c r="I85" s="49"/>
      <c r="J85" s="49"/>
      <c r="K85" s="39">
        <v>1</v>
      </c>
      <c r="L85" s="48"/>
      <c r="M85" s="49"/>
      <c r="N85" s="49"/>
      <c r="O85" s="49"/>
      <c r="P85" s="39">
        <v>1</v>
      </c>
      <c r="Q85" s="46">
        <f>(COUNTIF(Tableau6[[#This Row],[19-oct.]:[30-oct.]],"A"))+(COUNTIF(Tableau6[[#This Row],[19-oct.]:[30-oct.]],"F"))</f>
        <v>0</v>
      </c>
      <c r="R85" s="47">
        <f>SUM(Tableau6[[#This Row],[19-oct.]:[30-oct.]])</f>
        <v>3</v>
      </c>
      <c r="S85" s="10"/>
    </row>
    <row r="86" spans="1:19">
      <c r="A86" s="33" t="s">
        <v>96</v>
      </c>
      <c r="B86" s="34">
        <v>39267</v>
      </c>
      <c r="C86" s="35">
        <f t="shared" ca="1" si="2"/>
        <v>8</v>
      </c>
      <c r="D86" s="35"/>
      <c r="E86" s="36"/>
      <c r="F86" s="36"/>
      <c r="G86" s="48">
        <v>1</v>
      </c>
      <c r="H86" s="49"/>
      <c r="I86" s="49"/>
      <c r="J86" s="49"/>
      <c r="K86" s="39">
        <v>1</v>
      </c>
      <c r="L86" s="48"/>
      <c r="M86" s="49"/>
      <c r="N86" s="49"/>
      <c r="O86" s="49"/>
      <c r="P86" s="39">
        <v>1</v>
      </c>
      <c r="Q86" s="46">
        <f>(COUNTIF(Tableau6[[#This Row],[19-oct.]:[30-oct.]],"A"))+(COUNTIF(Tableau6[[#This Row],[19-oct.]:[30-oct.]],"F"))</f>
        <v>0</v>
      </c>
      <c r="R86" s="47">
        <f>SUM(Tableau6[[#This Row],[19-oct.]:[30-oct.]])</f>
        <v>3</v>
      </c>
      <c r="S86" s="10"/>
    </row>
    <row r="87" spans="1:19">
      <c r="A87" s="33" t="s">
        <v>103</v>
      </c>
      <c r="B87" s="34">
        <v>40477</v>
      </c>
      <c r="C87" s="35">
        <f t="shared" ca="1" si="2"/>
        <v>4</v>
      </c>
      <c r="D87" s="35"/>
      <c r="E87" s="36"/>
      <c r="F87" s="36"/>
      <c r="G87" s="48"/>
      <c r="H87" s="49"/>
      <c r="I87" s="49"/>
      <c r="J87" s="49">
        <v>1</v>
      </c>
      <c r="K87" s="39"/>
      <c r="L87" s="48"/>
      <c r="M87" s="49">
        <v>1</v>
      </c>
      <c r="N87" s="49"/>
      <c r="O87" s="49">
        <v>1</v>
      </c>
      <c r="P87" s="39"/>
      <c r="Q87" s="46">
        <f>(COUNTIF(Tableau6[[#This Row],[19-oct.]:[30-oct.]],"A"))+(COUNTIF(Tableau6[[#This Row],[19-oct.]:[30-oct.]],"F"))</f>
        <v>0</v>
      </c>
      <c r="R87" s="47">
        <f>SUM(Tableau6[[#This Row],[19-oct.]:[30-oct.]])</f>
        <v>3</v>
      </c>
      <c r="S87" s="10"/>
    </row>
    <row r="88" spans="1:19">
      <c r="A88" s="33" t="s">
        <v>102</v>
      </c>
      <c r="B88" s="34">
        <v>41044</v>
      </c>
      <c r="C88" s="35">
        <f t="shared" ca="1" si="2"/>
        <v>3</v>
      </c>
      <c r="D88" s="35"/>
      <c r="E88" s="36"/>
      <c r="F88" s="36"/>
      <c r="G88" s="48">
        <v>1</v>
      </c>
      <c r="H88" s="49"/>
      <c r="I88" s="49"/>
      <c r="J88" s="49"/>
      <c r="K88" s="39"/>
      <c r="L88" s="48">
        <v>1</v>
      </c>
      <c r="M88" s="49"/>
      <c r="N88" s="49">
        <v>1</v>
      </c>
      <c r="O88" s="49"/>
      <c r="P88" s="39">
        <v>0</v>
      </c>
      <c r="Q88" s="46">
        <f>(COUNTIF(Tableau6[[#This Row],[19-oct.]:[30-oct.]],"A"))+(COUNTIF(Tableau6[[#This Row],[19-oct.]:[30-oct.]],"F"))</f>
        <v>0</v>
      </c>
      <c r="R88" s="47">
        <f>SUM(Tableau6[[#This Row],[19-oct.]:[30-oct.]])</f>
        <v>3</v>
      </c>
      <c r="S88" s="10"/>
    </row>
    <row r="89" spans="1:19">
      <c r="A89" s="33" t="s">
        <v>114</v>
      </c>
      <c r="B89" s="34">
        <v>39653</v>
      </c>
      <c r="C89" s="35">
        <f t="shared" ca="1" si="2"/>
        <v>7</v>
      </c>
      <c r="D89" s="35"/>
      <c r="E89" s="36"/>
      <c r="F89" s="36"/>
      <c r="G89" s="48"/>
      <c r="H89" s="49"/>
      <c r="I89" s="49"/>
      <c r="J89" s="49">
        <v>1</v>
      </c>
      <c r="K89" s="39"/>
      <c r="L89" s="48"/>
      <c r="M89" s="49"/>
      <c r="N89" s="49"/>
      <c r="O89" s="49"/>
      <c r="P89" s="39"/>
      <c r="Q89" s="46">
        <f>(COUNTIF(Tableau6[[#This Row],[19-oct.]:[30-oct.]],"A"))+(COUNTIF(Tableau6[[#This Row],[19-oct.]:[30-oct.]],"F"))</f>
        <v>0</v>
      </c>
      <c r="R89" s="47">
        <f>SUM(Tableau6[[#This Row],[19-oct.]:[30-oct.]])</f>
        <v>1</v>
      </c>
      <c r="S89" s="10"/>
    </row>
    <row r="90" spans="1:19">
      <c r="A90" s="33" t="s">
        <v>67</v>
      </c>
      <c r="B90" s="34">
        <v>38876</v>
      </c>
      <c r="C90" s="35">
        <f t="shared" ca="1" si="2"/>
        <v>9</v>
      </c>
      <c r="D90" s="35"/>
      <c r="E90" s="36"/>
      <c r="F90" s="36"/>
      <c r="G90" s="48"/>
      <c r="H90" s="49"/>
      <c r="I90" s="49">
        <v>1</v>
      </c>
      <c r="J90" s="49"/>
      <c r="K90" s="39">
        <v>1</v>
      </c>
      <c r="L90" s="48">
        <v>1</v>
      </c>
      <c r="M90" s="49">
        <v>1</v>
      </c>
      <c r="N90" s="49"/>
      <c r="O90" s="49">
        <v>1</v>
      </c>
      <c r="P90" s="39">
        <v>1</v>
      </c>
      <c r="Q90" s="46">
        <f>(COUNTIF(Tableau6[[#This Row],[19-oct.]:[30-oct.]],"A"))+(COUNTIF(Tableau6[[#This Row],[19-oct.]:[30-oct.]],"F"))</f>
        <v>0</v>
      </c>
      <c r="R90" s="47">
        <f>SUM(Tableau6[[#This Row],[19-oct.]:[30-oct.]])</f>
        <v>6</v>
      </c>
      <c r="S90" s="10"/>
    </row>
    <row r="91" spans="1:19">
      <c r="A91" s="33" t="s">
        <v>77</v>
      </c>
      <c r="B91" s="34"/>
      <c r="C91" s="35">
        <v>3</v>
      </c>
      <c r="D91" s="35"/>
      <c r="E91" s="36"/>
      <c r="F91" s="36"/>
      <c r="G91" s="48"/>
      <c r="H91" s="49"/>
      <c r="I91" s="49">
        <v>1</v>
      </c>
      <c r="J91" s="49"/>
      <c r="K91" s="39">
        <v>1</v>
      </c>
      <c r="L91" s="48">
        <v>1</v>
      </c>
      <c r="M91" s="49">
        <v>1</v>
      </c>
      <c r="N91" s="49"/>
      <c r="O91" s="49">
        <v>1</v>
      </c>
      <c r="P91" s="39">
        <v>1</v>
      </c>
      <c r="Q91" s="46">
        <f>(COUNTIF(Tableau6[[#This Row],[19-oct.]:[30-oct.]],"A"))+(COUNTIF(Tableau6[[#This Row],[19-oct.]:[30-oct.]],"F"))</f>
        <v>0</v>
      </c>
      <c r="R91" s="47">
        <f>SUM(Tableau6[[#This Row],[19-oct.]:[30-oct.]])</f>
        <v>6</v>
      </c>
      <c r="S91" s="10"/>
    </row>
    <row r="92" spans="1:19">
      <c r="A92" s="33" t="s">
        <v>23</v>
      </c>
      <c r="B92" s="34">
        <v>39022</v>
      </c>
      <c r="C92" s="35">
        <f t="shared" ref="C92:C98" ca="1" si="3">IF(MONTH(TODAY())&gt;MONTH(B92),YEAR(TODAY())-YEAR(B92),IF(MONTH(TODAY())&lt;MONTH(B92),YEAR(TODAY())-YEAR(B92)-1,IF(DAY(TODAY())&lt;DAY(B92),YEAR(TODAY())-YEAR(B92)-1,YEAR(TODAY())-YEAR(B92))))</f>
        <v>8</v>
      </c>
      <c r="D92" s="35"/>
      <c r="E92" s="36"/>
      <c r="F92" s="36"/>
      <c r="G92" s="48">
        <v>1</v>
      </c>
      <c r="H92" s="49">
        <v>1</v>
      </c>
      <c r="I92" s="49"/>
      <c r="J92" s="49"/>
      <c r="K92" s="39">
        <v>1</v>
      </c>
      <c r="L92" s="48"/>
      <c r="M92" s="49"/>
      <c r="N92" s="49"/>
      <c r="O92" s="49"/>
      <c r="P92" s="39"/>
      <c r="Q92" s="46">
        <f>(COUNTIF(Tableau6[[#This Row],[19-oct.]:[30-oct.]],"A"))+(COUNTIF(Tableau6[[#This Row],[19-oct.]:[30-oct.]],"F"))</f>
        <v>0</v>
      </c>
      <c r="R92" s="47">
        <f>SUM(Tableau6[[#This Row],[19-oct.]:[30-oct.]])</f>
        <v>3</v>
      </c>
      <c r="S92" s="10"/>
    </row>
    <row r="93" spans="1:19">
      <c r="A93" s="33" t="s">
        <v>24</v>
      </c>
      <c r="B93" s="34">
        <v>38225</v>
      </c>
      <c r="C93" s="35">
        <f t="shared" ca="1" si="3"/>
        <v>11</v>
      </c>
      <c r="D93" s="35"/>
      <c r="E93" s="36"/>
      <c r="F93" s="36"/>
      <c r="G93" s="48">
        <v>1</v>
      </c>
      <c r="H93" s="49">
        <v>1</v>
      </c>
      <c r="I93" s="49">
        <v>1</v>
      </c>
      <c r="J93" s="49"/>
      <c r="K93" s="39">
        <v>1</v>
      </c>
      <c r="L93" s="48"/>
      <c r="M93" s="49"/>
      <c r="N93" s="49"/>
      <c r="O93" s="49"/>
      <c r="P93" s="39"/>
      <c r="Q93" s="46">
        <f>(COUNTIF(Tableau6[[#This Row],[19-oct.]:[30-oct.]],"A"))+(COUNTIF(Tableau6[[#This Row],[19-oct.]:[30-oct.]],"F"))</f>
        <v>0</v>
      </c>
      <c r="R93" s="47">
        <f>SUM(Tableau6[[#This Row],[19-oct.]:[30-oct.]])</f>
        <v>4</v>
      </c>
      <c r="S93" s="10"/>
    </row>
    <row r="94" spans="1:19">
      <c r="A94" s="33" t="s">
        <v>25</v>
      </c>
      <c r="B94" s="34">
        <v>40160</v>
      </c>
      <c r="C94" s="35">
        <f t="shared" ca="1" si="3"/>
        <v>5</v>
      </c>
      <c r="D94" s="35"/>
      <c r="E94" s="36"/>
      <c r="F94" s="36"/>
      <c r="G94" s="48"/>
      <c r="H94" s="49"/>
      <c r="I94" s="49">
        <v>0</v>
      </c>
      <c r="J94" s="49"/>
      <c r="K94" s="39"/>
      <c r="L94" s="48"/>
      <c r="M94" s="49"/>
      <c r="N94" s="49"/>
      <c r="O94" s="49"/>
      <c r="P94" s="39"/>
      <c r="Q94" s="46">
        <f>(COUNTIF(Tableau6[[#This Row],[19-oct.]:[30-oct.]],"A"))+(COUNTIF(Tableau6[[#This Row],[19-oct.]:[30-oct.]],"F"))</f>
        <v>0</v>
      </c>
      <c r="R94" s="47">
        <f>SUM(Tableau6[[#This Row],[19-oct.]:[30-oct.]])</f>
        <v>0</v>
      </c>
      <c r="S94" s="10"/>
    </row>
    <row r="95" spans="1:19">
      <c r="A95" s="33" t="s">
        <v>34</v>
      </c>
      <c r="B95" s="34">
        <v>39542</v>
      </c>
      <c r="C95" s="35">
        <f t="shared" ca="1" si="3"/>
        <v>7</v>
      </c>
      <c r="D95" s="35"/>
      <c r="E95" s="36"/>
      <c r="F95" s="36"/>
      <c r="G95" s="48"/>
      <c r="H95" s="49"/>
      <c r="I95" s="49"/>
      <c r="J95" s="49"/>
      <c r="K95" s="39"/>
      <c r="L95" s="48"/>
      <c r="M95" s="49"/>
      <c r="N95" s="49"/>
      <c r="O95" s="49">
        <v>1</v>
      </c>
      <c r="P95" s="39">
        <v>1</v>
      </c>
      <c r="Q95" s="46">
        <f>(COUNTIF(Tableau6[[#This Row],[19-oct.]:[30-oct.]],"A"))+(COUNTIF(Tableau6[[#This Row],[19-oct.]:[30-oct.]],"F"))</f>
        <v>0</v>
      </c>
      <c r="R95" s="47">
        <f>SUM(Tableau6[[#This Row],[19-oct.]:[30-oct.]])</f>
        <v>2</v>
      </c>
      <c r="S95" s="10"/>
    </row>
    <row r="96" spans="1:19">
      <c r="A96" s="33" t="s">
        <v>85</v>
      </c>
      <c r="B96" s="34">
        <v>41011</v>
      </c>
      <c r="C96" s="35">
        <f t="shared" ca="1" si="3"/>
        <v>3</v>
      </c>
      <c r="D96" s="35"/>
      <c r="E96" s="36"/>
      <c r="F96" s="36"/>
      <c r="G96" s="48"/>
      <c r="H96" s="49"/>
      <c r="I96" s="49"/>
      <c r="J96" s="49"/>
      <c r="K96" s="39"/>
      <c r="L96" s="48"/>
      <c r="M96" s="49">
        <v>1</v>
      </c>
      <c r="N96" s="49">
        <v>1</v>
      </c>
      <c r="O96" s="49">
        <v>1</v>
      </c>
      <c r="P96" s="39">
        <v>1</v>
      </c>
      <c r="Q96" s="46">
        <f>(COUNTIF(Tableau6[[#This Row],[19-oct.]:[30-oct.]],"A"))+(COUNTIF(Tableau6[[#This Row],[19-oct.]:[30-oct.]],"F"))</f>
        <v>0</v>
      </c>
      <c r="R96" s="47">
        <f>SUM(Tableau6[[#This Row],[19-oct.]:[30-oct.]])</f>
        <v>4</v>
      </c>
      <c r="S96" s="10"/>
    </row>
    <row r="97" spans="1:19">
      <c r="A97" s="33" t="s">
        <v>26</v>
      </c>
      <c r="B97" s="34">
        <v>39182</v>
      </c>
      <c r="C97" s="35">
        <f t="shared" ca="1" si="3"/>
        <v>8</v>
      </c>
      <c r="D97" s="35"/>
      <c r="E97" s="36"/>
      <c r="F97" s="36"/>
      <c r="G97" s="48"/>
      <c r="H97" s="49"/>
      <c r="I97" s="49"/>
      <c r="J97" s="49"/>
      <c r="K97" s="39"/>
      <c r="L97" s="48">
        <v>1</v>
      </c>
      <c r="M97" s="49">
        <v>1</v>
      </c>
      <c r="N97" s="49">
        <v>1</v>
      </c>
      <c r="O97" s="49">
        <v>1</v>
      </c>
      <c r="P97" s="39">
        <v>1</v>
      </c>
      <c r="Q97" s="46">
        <f>(COUNTIF(Tableau6[[#This Row],[19-oct.]:[30-oct.]],"A"))+(COUNTIF(Tableau6[[#This Row],[19-oct.]:[30-oct.]],"F"))</f>
        <v>0</v>
      </c>
      <c r="R97" s="47">
        <f>SUM(Tableau6[[#This Row],[19-oct.]:[30-oct.]])</f>
        <v>5</v>
      </c>
      <c r="S97" s="10"/>
    </row>
    <row r="98" spans="1:19">
      <c r="A98" s="33" t="s">
        <v>44</v>
      </c>
      <c r="B98" s="34">
        <v>40488</v>
      </c>
      <c r="C98" s="35">
        <f t="shared" ca="1" si="3"/>
        <v>4</v>
      </c>
      <c r="D98" s="35"/>
      <c r="E98" s="36"/>
      <c r="F98" s="36"/>
      <c r="G98" s="48"/>
      <c r="H98" s="49"/>
      <c r="I98" s="49"/>
      <c r="J98" s="49"/>
      <c r="K98" s="39"/>
      <c r="L98" s="48"/>
      <c r="M98" s="49"/>
      <c r="N98" s="49"/>
      <c r="O98" s="49">
        <v>1</v>
      </c>
      <c r="P98" s="39"/>
      <c r="Q98" s="46">
        <f>(COUNTIF(Tableau6[[#This Row],[19-oct.]:[30-oct.]],"A"))+(COUNTIF(Tableau6[[#This Row],[19-oct.]:[30-oct.]],"F"))</f>
        <v>0</v>
      </c>
      <c r="R98" s="47">
        <f>SUM(Tableau6[[#This Row],[19-oct.]:[30-oct.]])</f>
        <v>1</v>
      </c>
      <c r="S98" s="10"/>
    </row>
    <row r="99" spans="1:19" ht="15.75" thickBot="1">
      <c r="A99" s="50"/>
      <c r="B99" s="51"/>
      <c r="C99" s="52"/>
      <c r="D99" s="52"/>
      <c r="E99" s="53"/>
      <c r="F99" s="53"/>
      <c r="G99" s="37"/>
      <c r="H99" s="38"/>
      <c r="I99" s="38"/>
      <c r="J99" s="38"/>
      <c r="K99" s="39"/>
      <c r="L99" s="37"/>
      <c r="M99" s="38"/>
      <c r="N99" s="38"/>
      <c r="O99" s="38"/>
      <c r="P99" s="39"/>
      <c r="Q99" s="54">
        <f>(COUNTIF(Tableau6[[#This Row],[19-oct.]:[30-oct.]],"A"))+(COUNTIF(Tableau6[[#This Row],[19-oct.]:[30-oct.]],"F"))</f>
        <v>0</v>
      </c>
      <c r="R99" s="55">
        <f>SUM(Tableau6[[#This Row],[19-oct.]:[30-oct.]])</f>
        <v>0</v>
      </c>
      <c r="S99" s="10"/>
    </row>
    <row r="100" spans="1:19" ht="15.75" thickBot="1">
      <c r="A100" s="106" t="s">
        <v>35</v>
      </c>
      <c r="B100" s="107"/>
      <c r="C100" s="107"/>
      <c r="D100" s="107"/>
      <c r="E100" s="107"/>
      <c r="F100" s="107"/>
      <c r="G100" s="56">
        <f t="shared" ref="G100:R100" si="4">SUBTOTAL(109,G5:G99)</f>
        <v>26</v>
      </c>
      <c r="H100" s="56">
        <f t="shared" si="4"/>
        <v>37</v>
      </c>
      <c r="I100" s="56">
        <f t="shared" si="4"/>
        <v>25</v>
      </c>
      <c r="J100" s="56">
        <f t="shared" si="4"/>
        <v>28</v>
      </c>
      <c r="K100" s="56">
        <f t="shared" si="4"/>
        <v>34</v>
      </c>
      <c r="L100" s="56">
        <f t="shared" si="4"/>
        <v>29</v>
      </c>
      <c r="M100" s="56">
        <f t="shared" si="4"/>
        <v>28</v>
      </c>
      <c r="N100" s="56">
        <f t="shared" si="4"/>
        <v>21</v>
      </c>
      <c r="O100" s="56">
        <f t="shared" si="4"/>
        <v>35</v>
      </c>
      <c r="P100" s="57">
        <f t="shared" si="4"/>
        <v>28</v>
      </c>
      <c r="Q100" s="58">
        <f t="shared" si="4"/>
        <v>0</v>
      </c>
      <c r="R100" s="59">
        <f t="shared" si="4"/>
        <v>291</v>
      </c>
      <c r="S100" s="10"/>
    </row>
    <row r="101" spans="1:19" ht="15.75" thickBot="1">
      <c r="A101" s="104" t="s">
        <v>28</v>
      </c>
      <c r="B101" s="105"/>
      <c r="C101" s="105"/>
      <c r="D101" s="105"/>
      <c r="E101" s="105"/>
      <c r="F101" s="105"/>
      <c r="G101" s="60">
        <f t="shared" ref="G101:P101" si="5">SUMIF(G5:G99,"1")</f>
        <v>26</v>
      </c>
      <c r="H101" s="60">
        <f t="shared" si="5"/>
        <v>37</v>
      </c>
      <c r="I101" s="60">
        <f t="shared" si="5"/>
        <v>25</v>
      </c>
      <c r="J101" s="60">
        <f t="shared" si="5"/>
        <v>28</v>
      </c>
      <c r="K101" s="60">
        <f t="shared" si="5"/>
        <v>34</v>
      </c>
      <c r="L101" s="60">
        <f t="shared" si="5"/>
        <v>29</v>
      </c>
      <c r="M101" s="60">
        <f t="shared" si="5"/>
        <v>28</v>
      </c>
      <c r="N101" s="60">
        <f t="shared" si="5"/>
        <v>21</v>
      </c>
      <c r="O101" s="60">
        <f t="shared" si="5"/>
        <v>35</v>
      </c>
      <c r="P101" s="61">
        <f t="shared" si="5"/>
        <v>28</v>
      </c>
      <c r="Q101" s="62">
        <f>SUM(Q5:Q99)</f>
        <v>0</v>
      </c>
      <c r="R101" s="63">
        <f>SUM(R5:R99)</f>
        <v>291</v>
      </c>
      <c r="S101" s="10"/>
    </row>
    <row r="102" spans="1:19" ht="15.75" thickBot="1">
      <c r="A102" s="93" t="s">
        <v>74</v>
      </c>
      <c r="B102" s="94"/>
      <c r="C102" s="94"/>
      <c r="D102" s="94"/>
      <c r="E102" s="94"/>
      <c r="F102" s="94"/>
      <c r="G102" s="64">
        <f t="shared" ref="G102:P102" si="6">(COUNTIF(G5:G99,"A")+COUNTIF(G5:G99,"F"))</f>
        <v>0</v>
      </c>
      <c r="H102" s="64">
        <f t="shared" si="6"/>
        <v>0</v>
      </c>
      <c r="I102" s="64">
        <f t="shared" si="6"/>
        <v>0</v>
      </c>
      <c r="J102" s="64">
        <f t="shared" si="6"/>
        <v>0</v>
      </c>
      <c r="K102" s="64">
        <f t="shared" si="6"/>
        <v>0</v>
      </c>
      <c r="L102" s="64">
        <f t="shared" si="6"/>
        <v>0</v>
      </c>
      <c r="M102" s="64">
        <f t="shared" si="6"/>
        <v>0</v>
      </c>
      <c r="N102" s="64">
        <f t="shared" si="6"/>
        <v>0</v>
      </c>
      <c r="O102" s="64">
        <f t="shared" si="6"/>
        <v>0</v>
      </c>
      <c r="P102" s="65">
        <f t="shared" si="6"/>
        <v>0</v>
      </c>
      <c r="Q102" s="66"/>
      <c r="R102" s="67"/>
      <c r="S102" s="10"/>
    </row>
    <row r="103" spans="1:19" ht="15.75" thickBot="1">
      <c r="A103" s="68"/>
      <c r="B103" s="94" t="s">
        <v>75</v>
      </c>
      <c r="C103" s="94"/>
      <c r="D103" s="94"/>
      <c r="E103" s="94"/>
      <c r="F103" s="95"/>
      <c r="G103" s="64">
        <f t="shared" ref="G103:P103" si="7">(COUNTIF(G6:G100,"F"))</f>
        <v>0</v>
      </c>
      <c r="H103" s="64">
        <f t="shared" si="7"/>
        <v>0</v>
      </c>
      <c r="I103" s="64">
        <f t="shared" si="7"/>
        <v>0</v>
      </c>
      <c r="J103" s="64">
        <f t="shared" si="7"/>
        <v>0</v>
      </c>
      <c r="K103" s="64">
        <f t="shared" si="7"/>
        <v>0</v>
      </c>
      <c r="L103" s="64">
        <f t="shared" si="7"/>
        <v>0</v>
      </c>
      <c r="M103" s="64">
        <f t="shared" si="7"/>
        <v>0</v>
      </c>
      <c r="N103" s="64">
        <f t="shared" si="7"/>
        <v>0</v>
      </c>
      <c r="O103" s="64">
        <f t="shared" si="7"/>
        <v>0</v>
      </c>
      <c r="P103" s="65">
        <f t="shared" si="7"/>
        <v>0</v>
      </c>
      <c r="Q103" s="66"/>
      <c r="R103" s="67"/>
      <c r="S103" s="10"/>
    </row>
    <row r="104" spans="1:19" ht="15.75" thickBot="1">
      <c r="A104" s="92" t="s">
        <v>40</v>
      </c>
      <c r="B104" s="92"/>
      <c r="C104" s="92"/>
      <c r="D104" s="92"/>
      <c r="E104" s="92"/>
      <c r="F104" s="92"/>
      <c r="G104" s="69">
        <f t="shared" ref="G104:P104" si="8">COUNTIF(G5:G99,"0")</f>
        <v>4</v>
      </c>
      <c r="H104" s="69">
        <f t="shared" si="8"/>
        <v>1</v>
      </c>
      <c r="I104" s="69">
        <f t="shared" si="8"/>
        <v>11</v>
      </c>
      <c r="J104" s="69">
        <f t="shared" si="8"/>
        <v>0</v>
      </c>
      <c r="K104" s="69">
        <f t="shared" si="8"/>
        <v>10</v>
      </c>
      <c r="L104" s="69">
        <f t="shared" si="8"/>
        <v>1</v>
      </c>
      <c r="M104" s="69">
        <f t="shared" si="8"/>
        <v>2</v>
      </c>
      <c r="N104" s="69">
        <f t="shared" si="8"/>
        <v>0</v>
      </c>
      <c r="O104" s="69">
        <f t="shared" si="8"/>
        <v>2</v>
      </c>
      <c r="P104" s="70">
        <f t="shared" si="8"/>
        <v>8</v>
      </c>
      <c r="Q104" s="71"/>
      <c r="R104" s="67"/>
      <c r="S104" s="10"/>
    </row>
    <row r="105" spans="1:19">
      <c r="A105" s="72"/>
      <c r="B105" s="73"/>
      <c r="C105" s="74"/>
      <c r="D105" s="74"/>
      <c r="E105" s="74"/>
      <c r="F105" s="74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0"/>
    </row>
    <row r="106" spans="1:19">
      <c r="A106" s="72"/>
      <c r="B106" s="73"/>
      <c r="C106" s="74"/>
      <c r="D106" s="74"/>
      <c r="E106" s="74"/>
      <c r="F106" s="74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0"/>
    </row>
    <row r="107" spans="1:19">
      <c r="A107" s="72"/>
      <c r="B107" s="73"/>
      <c r="C107" s="74"/>
      <c r="D107" s="74"/>
      <c r="E107" s="74"/>
      <c r="F107" s="74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0"/>
    </row>
    <row r="108" spans="1:19">
      <c r="A108" s="72"/>
      <c r="B108" s="73"/>
      <c r="C108" s="74"/>
      <c r="D108" s="74"/>
      <c r="E108" s="74"/>
      <c r="F108" s="74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0"/>
    </row>
    <row r="109" spans="1:19">
      <c r="A109" s="97" t="s">
        <v>39</v>
      </c>
      <c r="B109" s="97"/>
      <c r="C109" s="96" t="s">
        <v>36</v>
      </c>
      <c r="D109" s="96"/>
      <c r="E109" s="75"/>
      <c r="F109" s="76" t="s">
        <v>37</v>
      </c>
      <c r="G109" s="77"/>
      <c r="H109" s="78"/>
      <c r="I109" s="15"/>
      <c r="J109" s="78" t="s">
        <v>42</v>
      </c>
      <c r="K109" s="78"/>
      <c r="L109" s="78"/>
      <c r="M109" s="78"/>
      <c r="N109" s="78"/>
      <c r="O109" s="78"/>
      <c r="P109" s="15"/>
      <c r="Q109" s="15"/>
      <c r="R109" s="15"/>
      <c r="S109" s="10"/>
    </row>
    <row r="110" spans="1:19">
      <c r="A110" s="89" t="s">
        <v>38</v>
      </c>
      <c r="B110" s="89"/>
      <c r="C110" s="90" t="s">
        <v>3</v>
      </c>
      <c r="D110" s="90"/>
      <c r="E110" s="90"/>
      <c r="F110" s="91" t="s">
        <v>4</v>
      </c>
      <c r="G110" s="91"/>
      <c r="H110" s="91"/>
      <c r="I110" s="15"/>
      <c r="J110" s="78" t="s">
        <v>60</v>
      </c>
      <c r="K110" s="15"/>
      <c r="L110" s="15"/>
      <c r="M110" s="15"/>
      <c r="N110" s="15"/>
      <c r="O110" s="15"/>
      <c r="P110" s="15"/>
      <c r="Q110" s="15"/>
      <c r="R110" s="15"/>
      <c r="S110" s="10"/>
    </row>
    <row r="111" spans="1:19">
      <c r="A111" s="72"/>
      <c r="B111" s="73"/>
      <c r="C111" s="74"/>
      <c r="D111" s="74"/>
      <c r="E111" s="74"/>
      <c r="F111" s="74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0"/>
    </row>
    <row r="112" spans="1:19">
      <c r="A112" s="72"/>
      <c r="B112" s="73"/>
      <c r="C112" s="74"/>
      <c r="D112" s="74"/>
      <c r="E112" s="74"/>
      <c r="F112" s="74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0"/>
    </row>
    <row r="113" spans="1:19">
      <c r="A113" s="72"/>
      <c r="B113" s="73"/>
      <c r="C113" s="74"/>
      <c r="D113" s="74"/>
      <c r="E113" s="74"/>
      <c r="F113" s="74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0"/>
    </row>
    <row r="114" spans="1:19">
      <c r="A114" s="72"/>
      <c r="B114" s="73"/>
      <c r="C114" s="74"/>
      <c r="D114" s="74"/>
      <c r="E114" s="74"/>
      <c r="F114" s="74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0"/>
    </row>
    <row r="115" spans="1:19">
      <c r="A115" s="72"/>
      <c r="B115" s="73"/>
      <c r="C115" s="74"/>
      <c r="D115" s="74"/>
      <c r="E115" s="74"/>
      <c r="F115" s="74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0"/>
    </row>
    <row r="116" spans="1:19">
      <c r="A116" s="72"/>
      <c r="B116" s="73"/>
      <c r="C116" s="74"/>
      <c r="D116" s="74"/>
      <c r="E116" s="74"/>
      <c r="F116" s="74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0"/>
    </row>
    <row r="117" spans="1:19">
      <c r="A117" s="72"/>
      <c r="B117" s="73"/>
      <c r="C117" s="74"/>
      <c r="D117" s="74"/>
      <c r="E117" s="74"/>
      <c r="F117" s="74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0"/>
    </row>
    <row r="118" spans="1:19">
      <c r="A118" s="72"/>
      <c r="B118" s="73"/>
      <c r="C118" s="74"/>
      <c r="D118" s="74"/>
      <c r="E118" s="74"/>
      <c r="F118" s="74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0"/>
    </row>
    <row r="119" spans="1:19">
      <c r="A119" s="72"/>
      <c r="B119" s="73"/>
      <c r="C119" s="74"/>
      <c r="D119" s="74"/>
      <c r="E119" s="74"/>
      <c r="F119" s="74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0"/>
    </row>
    <row r="120" spans="1:19">
      <c r="A120" s="72"/>
      <c r="B120" s="73"/>
      <c r="C120" s="74"/>
      <c r="D120" s="74"/>
      <c r="E120" s="74"/>
      <c r="F120" s="74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0"/>
    </row>
    <row r="121" spans="1:19">
      <c r="A121" s="72"/>
      <c r="B121" s="73"/>
      <c r="C121" s="74"/>
      <c r="D121" s="74"/>
      <c r="E121" s="74"/>
      <c r="F121" s="74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0"/>
    </row>
    <row r="122" spans="1:19">
      <c r="A122" s="72"/>
      <c r="B122" s="73"/>
      <c r="C122" s="74"/>
      <c r="D122" s="74"/>
      <c r="E122" s="74"/>
      <c r="F122" s="74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0"/>
    </row>
    <row r="123" spans="1:19">
      <c r="A123" s="72"/>
      <c r="B123" s="73"/>
      <c r="C123" s="74"/>
      <c r="D123" s="74"/>
      <c r="E123" s="74"/>
      <c r="F123" s="74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0"/>
    </row>
    <row r="124" spans="1:19">
      <c r="A124" s="11"/>
      <c r="B124" s="12"/>
      <c r="C124" s="13"/>
      <c r="D124" s="13"/>
      <c r="E124" s="13"/>
      <c r="F124" s="1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</row>
    <row r="125" spans="1:19">
      <c r="A125" s="11"/>
      <c r="B125" s="12"/>
      <c r="C125" s="13"/>
      <c r="D125" s="13"/>
      <c r="E125" s="13"/>
      <c r="F125" s="13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</row>
    <row r="126" spans="1:19">
      <c r="A126" s="11"/>
      <c r="B126" s="12"/>
      <c r="C126" s="13"/>
      <c r="D126" s="13"/>
      <c r="E126" s="13"/>
      <c r="F126" s="13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</row>
    <row r="127" spans="1:19">
      <c r="A127" s="11"/>
      <c r="B127" s="12"/>
      <c r="C127" s="13"/>
      <c r="D127" s="13"/>
      <c r="E127" s="13"/>
      <c r="F127" s="1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</row>
    <row r="128" spans="1:19">
      <c r="A128" s="11"/>
      <c r="B128" s="12"/>
      <c r="C128" s="13"/>
      <c r="D128" s="13"/>
      <c r="E128" s="13"/>
      <c r="F128" s="1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</row>
    <row r="129" spans="1:6">
      <c r="A129" s="1"/>
      <c r="B129" s="2"/>
      <c r="C129" s="3"/>
      <c r="D129" s="3"/>
      <c r="E129" s="3"/>
      <c r="F129" s="3"/>
    </row>
    <row r="130" spans="1:6">
      <c r="A130" s="1"/>
      <c r="B130" s="2"/>
      <c r="C130" s="3"/>
      <c r="D130" s="3"/>
      <c r="E130" s="3"/>
      <c r="F130" s="3"/>
    </row>
    <row r="131" spans="1:6">
      <c r="A131" s="1"/>
      <c r="B131" s="2"/>
      <c r="C131" s="3"/>
      <c r="D131" s="3"/>
      <c r="E131" s="3"/>
      <c r="F131" s="3"/>
    </row>
    <row r="132" spans="1:6">
      <c r="A132" s="1"/>
      <c r="B132" s="2"/>
      <c r="C132" s="3"/>
      <c r="D132" s="3"/>
      <c r="E132" s="3"/>
      <c r="F132" s="3"/>
    </row>
    <row r="133" spans="1:6">
      <c r="A133" s="1"/>
      <c r="B133" s="2"/>
      <c r="C133" s="3"/>
      <c r="D133" s="3"/>
      <c r="E133" s="3"/>
      <c r="F133" s="3"/>
    </row>
    <row r="134" spans="1:6">
      <c r="A134" s="1"/>
      <c r="B134" s="2"/>
      <c r="C134" s="3"/>
      <c r="D134" s="3"/>
      <c r="E134" s="3"/>
      <c r="F134" s="3"/>
    </row>
    <row r="135" spans="1:6">
      <c r="A135" s="1"/>
      <c r="B135" s="2"/>
      <c r="C135" s="3"/>
      <c r="D135" s="3"/>
      <c r="E135" s="3"/>
      <c r="F135" s="3"/>
    </row>
    <row r="136" spans="1:6">
      <c r="A136" s="1"/>
      <c r="B136" s="2"/>
      <c r="C136" s="3"/>
      <c r="D136" s="3"/>
      <c r="E136" s="3"/>
      <c r="F136" s="3"/>
    </row>
    <row r="137" spans="1:6">
      <c r="A137" s="1"/>
      <c r="B137" s="2"/>
      <c r="C137" s="3"/>
      <c r="D137" s="3"/>
      <c r="E137" s="3"/>
      <c r="F137" s="3"/>
    </row>
    <row r="138" spans="1:6">
      <c r="A138" s="1"/>
      <c r="B138" s="2"/>
      <c r="C138" s="3"/>
      <c r="D138" s="3"/>
      <c r="E138" s="3"/>
      <c r="F138" s="3"/>
    </row>
    <row r="139" spans="1:6">
      <c r="A139" s="1"/>
      <c r="B139" s="2"/>
      <c r="C139" s="3"/>
      <c r="D139" s="3"/>
      <c r="E139" s="3"/>
      <c r="F139" s="3"/>
    </row>
    <row r="140" spans="1:6">
      <c r="A140" s="1"/>
      <c r="B140" s="2"/>
      <c r="C140" s="3"/>
      <c r="D140" s="3"/>
      <c r="E140" s="3"/>
      <c r="F140" s="3"/>
    </row>
    <row r="141" spans="1:6">
      <c r="A141" s="1"/>
      <c r="B141" s="2"/>
      <c r="C141" s="3"/>
      <c r="D141" s="3"/>
      <c r="E141" s="3"/>
      <c r="F141" s="3"/>
    </row>
    <row r="142" spans="1:6">
      <c r="A142" s="1"/>
      <c r="B142" s="2"/>
      <c r="C142" s="3"/>
      <c r="D142" s="3"/>
      <c r="E142" s="3"/>
      <c r="F142" s="3"/>
    </row>
  </sheetData>
  <sortState ref="A5:R99">
    <sortCondition ref="A1"/>
  </sortState>
  <mergeCells count="13">
    <mergeCell ref="G1:P1"/>
    <mergeCell ref="G2:K2"/>
    <mergeCell ref="L2:P2"/>
    <mergeCell ref="A101:F101"/>
    <mergeCell ref="A100:F100"/>
    <mergeCell ref="A110:B110"/>
    <mergeCell ref="C110:E110"/>
    <mergeCell ref="F110:H110"/>
    <mergeCell ref="A104:F104"/>
    <mergeCell ref="A102:F102"/>
    <mergeCell ref="B103:F103"/>
    <mergeCell ref="C109:D109"/>
    <mergeCell ref="A109:B109"/>
  </mergeCells>
  <conditionalFormatting sqref="A101:A104 A4:A99">
    <cfRule type="expression" dxfId="48" priority="158">
      <formula>IF(F4,1)</formula>
    </cfRule>
    <cfRule type="expression" dxfId="47" priority="159">
      <formula>IF(E4,1)</formula>
    </cfRule>
    <cfRule type="expression" dxfId="46" priority="160">
      <formula>IF(D4,1)</formula>
    </cfRule>
  </conditionalFormatting>
  <conditionalFormatting sqref="A107">
    <cfRule type="expression" dxfId="45" priority="152">
      <formula>IF(F107,1)</formula>
    </cfRule>
    <cfRule type="expression" dxfId="44" priority="153">
      <formula>IF(E107,1)</formula>
    </cfRule>
    <cfRule type="expression" dxfId="43" priority="154">
      <formula>IF(D107,1)</formula>
    </cfRule>
  </conditionalFormatting>
  <conditionalFormatting sqref="A111">
    <cfRule type="expression" dxfId="42" priority="47">
      <formula>IF(F111,1)</formula>
    </cfRule>
    <cfRule type="expression" dxfId="41" priority="48">
      <formula>IF(E111,1)</formula>
    </cfRule>
    <cfRule type="expression" dxfId="40" priority="49">
      <formula>IF(D111,1)</formula>
    </cfRule>
  </conditionalFormatting>
  <conditionalFormatting sqref="S50">
    <cfRule type="cellIs" dxfId="39" priority="2" operator="equal">
      <formula>"F"</formula>
    </cfRule>
  </conditionalFormatting>
  <conditionalFormatting sqref="G6:P99">
    <cfRule type="containsText" dxfId="38" priority="1" operator="containsText" text="F">
      <formula>NOT(ISERROR(SEARCH("F",G6)))</formula>
    </cfRule>
  </conditionalFormatting>
  <pageMargins left="0.7" right="0.7" top="0.75" bottom="0.75" header="0.3" footer="0.3"/>
  <pageSetup paperSize="9" orientation="portrait" horizontalDpi="360" verticalDpi="36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2"/>
  <sheetViews>
    <sheetView tabSelected="1" workbookViewId="0">
      <selection activeCell="A4" sqref="A4"/>
    </sheetView>
  </sheetViews>
  <sheetFormatPr baseColWidth="10" defaultRowHeight="15"/>
  <cols>
    <col min="1" max="1" width="22.28515625" bestFit="1" customWidth="1"/>
    <col min="2" max="2" width="11.5703125" bestFit="1" customWidth="1"/>
    <col min="3" max="3" width="3.7109375" bestFit="1" customWidth="1"/>
    <col min="4" max="4" width="9.85546875" bestFit="1" customWidth="1"/>
    <col min="5" max="5" width="7.7109375" bestFit="1" customWidth="1"/>
    <col min="6" max="6" width="5.42578125" bestFit="1" customWidth="1"/>
  </cols>
  <sheetData>
    <row r="1" spans="1:6">
      <c r="A1" s="108" t="s">
        <v>134</v>
      </c>
      <c r="B1" s="108"/>
      <c r="C1" s="108"/>
      <c r="D1" s="108"/>
      <c r="E1" s="108"/>
      <c r="F1" s="108"/>
    </row>
    <row r="2" spans="1:6" ht="15.75" thickBot="1"/>
    <row r="3" spans="1:6" ht="27.75" thickTop="1">
      <c r="A3" s="81" t="s">
        <v>0</v>
      </c>
      <c r="B3" s="82" t="s">
        <v>1</v>
      </c>
      <c r="C3" s="83" t="s">
        <v>2</v>
      </c>
      <c r="D3" s="84" t="s">
        <v>3</v>
      </c>
      <c r="E3" s="84" t="s">
        <v>4</v>
      </c>
      <c r="F3" s="85" t="s">
        <v>5</v>
      </c>
    </row>
    <row r="4" spans="1:6">
      <c r="A4" s="86" t="s">
        <v>8</v>
      </c>
      <c r="B4" s="80">
        <v>40302</v>
      </c>
      <c r="C4" s="79">
        <v>5</v>
      </c>
      <c r="D4" s="79"/>
      <c r="E4" s="79"/>
      <c r="F4" s="87"/>
    </row>
    <row r="5" spans="1:6">
      <c r="A5" s="86" t="s">
        <v>84</v>
      </c>
      <c r="B5" s="80">
        <v>40918</v>
      </c>
      <c r="C5" s="79">
        <v>3</v>
      </c>
      <c r="D5" s="79"/>
      <c r="E5" s="79"/>
      <c r="F5" s="87"/>
    </row>
    <row r="6" spans="1:6">
      <c r="A6" s="86" t="s">
        <v>87</v>
      </c>
      <c r="B6" s="80">
        <v>40278</v>
      </c>
      <c r="C6" s="79">
        <v>5</v>
      </c>
      <c r="D6" s="79"/>
      <c r="E6" s="79"/>
      <c r="F6" s="87"/>
    </row>
    <row r="7" spans="1:6">
      <c r="A7" s="86" t="s">
        <v>78</v>
      </c>
      <c r="B7" s="80">
        <v>40482</v>
      </c>
      <c r="C7" s="79">
        <v>4</v>
      </c>
      <c r="D7" s="79"/>
      <c r="E7" s="79"/>
      <c r="F7" s="87"/>
    </row>
    <row r="8" spans="1:6">
      <c r="A8" s="86" t="s">
        <v>73</v>
      </c>
      <c r="B8" s="80">
        <v>41063</v>
      </c>
      <c r="C8" s="79">
        <v>3</v>
      </c>
      <c r="D8" s="79"/>
      <c r="E8" s="79"/>
      <c r="F8" s="87"/>
    </row>
    <row r="9" spans="1:6">
      <c r="A9" s="86" t="s">
        <v>13</v>
      </c>
      <c r="B9" s="80">
        <v>40680</v>
      </c>
      <c r="C9" s="79">
        <v>4</v>
      </c>
      <c r="D9" s="79"/>
      <c r="E9" s="79"/>
      <c r="F9" s="87"/>
    </row>
    <row r="10" spans="1:6">
      <c r="A10" s="86" t="s">
        <v>82</v>
      </c>
      <c r="B10" s="80">
        <v>40132</v>
      </c>
      <c r="C10" s="79">
        <v>5</v>
      </c>
      <c r="D10" s="79"/>
      <c r="E10" s="79"/>
      <c r="F10" s="87"/>
    </row>
    <row r="11" spans="1:6">
      <c r="A11" s="86" t="s">
        <v>76</v>
      </c>
      <c r="B11" s="80">
        <v>40417</v>
      </c>
      <c r="C11" s="79">
        <v>5</v>
      </c>
      <c r="D11" s="79"/>
      <c r="E11" s="79"/>
      <c r="F11" s="87"/>
    </row>
    <row r="12" spans="1:6">
      <c r="A12" s="86" t="s">
        <v>94</v>
      </c>
      <c r="B12" s="80">
        <v>40231</v>
      </c>
      <c r="C12" s="79">
        <v>5</v>
      </c>
      <c r="D12" s="79"/>
      <c r="E12" s="79"/>
      <c r="F12" s="87"/>
    </row>
    <row r="13" spans="1:6">
      <c r="A13" s="86" t="s">
        <v>79</v>
      </c>
      <c r="B13" s="80">
        <v>40289</v>
      </c>
      <c r="C13" s="79">
        <v>5</v>
      </c>
      <c r="D13" s="79"/>
      <c r="E13" s="79"/>
      <c r="F13" s="87"/>
    </row>
    <row r="14" spans="1:6">
      <c r="A14" s="86" t="s">
        <v>88</v>
      </c>
      <c r="B14" s="80">
        <v>40302</v>
      </c>
      <c r="C14" s="79">
        <v>5</v>
      </c>
      <c r="D14" s="79"/>
      <c r="E14" s="79"/>
      <c r="F14" s="87"/>
    </row>
    <row r="15" spans="1:6">
      <c r="A15" s="86" t="s">
        <v>129</v>
      </c>
      <c r="B15" s="80">
        <v>41042</v>
      </c>
      <c r="C15" s="79">
        <v>3</v>
      </c>
      <c r="D15" s="79"/>
      <c r="E15" s="79"/>
      <c r="F15" s="87"/>
    </row>
    <row r="16" spans="1:6">
      <c r="A16" s="86" t="s">
        <v>90</v>
      </c>
      <c r="B16" s="80">
        <v>40898</v>
      </c>
      <c r="C16" s="79">
        <v>3</v>
      </c>
      <c r="D16" s="79"/>
      <c r="E16" s="79"/>
      <c r="F16" s="87"/>
    </row>
    <row r="17" spans="1:6">
      <c r="A17" s="86" t="s">
        <v>92</v>
      </c>
      <c r="B17" s="80">
        <v>40376</v>
      </c>
      <c r="C17" s="79">
        <v>5</v>
      </c>
      <c r="D17" s="79"/>
      <c r="E17" s="79"/>
      <c r="F17" s="87"/>
    </row>
    <row r="18" spans="1:6">
      <c r="A18" s="86" t="s">
        <v>102</v>
      </c>
      <c r="B18" s="80">
        <v>41044</v>
      </c>
      <c r="C18" s="79">
        <v>3</v>
      </c>
      <c r="D18" s="79"/>
      <c r="E18" s="79"/>
      <c r="F18" s="87"/>
    </row>
    <row r="19" spans="1:6">
      <c r="A19" s="86"/>
      <c r="B19" s="79"/>
      <c r="C19" s="79"/>
      <c r="D19" s="79"/>
      <c r="E19" s="79"/>
      <c r="F19" s="87"/>
    </row>
    <row r="20" spans="1:6">
      <c r="A20" s="88" t="s">
        <v>45</v>
      </c>
      <c r="B20" s="79" t="s">
        <v>43</v>
      </c>
      <c r="C20" s="79">
        <v>15</v>
      </c>
      <c r="D20" s="79"/>
      <c r="E20" s="79"/>
      <c r="F20" s="87"/>
    </row>
    <row r="21" spans="1:6" ht="15.75" thickBot="1">
      <c r="A21" s="4"/>
      <c r="B21" s="5" t="s">
        <v>46</v>
      </c>
      <c r="C21" s="5">
        <v>26</v>
      </c>
      <c r="D21" s="5"/>
      <c r="E21" s="5"/>
      <c r="F21" s="6"/>
    </row>
    <row r="22" spans="1:6" ht="15.75" thickTop="1"/>
  </sheetData>
  <mergeCells count="1">
    <mergeCell ref="A1:F1"/>
  </mergeCells>
  <conditionalFormatting sqref="A3">
    <cfRule type="expression" dxfId="16" priority="1">
      <formula>IF(F3,1)</formula>
    </cfRule>
    <cfRule type="expression" dxfId="15" priority="2">
      <formula>IF(E3,1)</formula>
    </cfRule>
    <cfRule type="expression" dxfId="14" priority="3">
      <formula>IF(D3,1)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F14"/>
  <sheetViews>
    <sheetView workbookViewId="0">
      <selection activeCell="A13" sqref="A13"/>
    </sheetView>
  </sheetViews>
  <sheetFormatPr baseColWidth="10" defaultColWidth="11.42578125" defaultRowHeight="15"/>
  <cols>
    <col min="1" max="1" width="16.85546875" bestFit="1" customWidth="1"/>
    <col min="2" max="2" width="11.5703125" bestFit="1" customWidth="1"/>
    <col min="3" max="3" width="3.7109375" bestFit="1" customWidth="1"/>
    <col min="4" max="4" width="9.85546875" bestFit="1" customWidth="1"/>
    <col min="5" max="5" width="7.7109375" bestFit="1" customWidth="1"/>
    <col min="6" max="6" width="5.42578125" bestFit="1" customWidth="1"/>
  </cols>
  <sheetData>
    <row r="1" spans="1:6">
      <c r="A1" s="108" t="s">
        <v>135</v>
      </c>
      <c r="B1" s="108"/>
      <c r="C1" s="108"/>
      <c r="D1" s="108"/>
      <c r="E1" s="108"/>
      <c r="F1" s="108"/>
    </row>
    <row r="2" spans="1:6" ht="15.75" thickBot="1"/>
    <row r="3" spans="1:6" ht="27.75" thickTop="1">
      <c r="A3" s="81" t="s">
        <v>0</v>
      </c>
      <c r="B3" s="82" t="s">
        <v>1</v>
      </c>
      <c r="C3" s="83" t="s">
        <v>2</v>
      </c>
      <c r="D3" s="84" t="s">
        <v>3</v>
      </c>
      <c r="E3" s="84" t="s">
        <v>4</v>
      </c>
      <c r="F3" s="85" t="s">
        <v>5</v>
      </c>
    </row>
    <row r="4" spans="1:6">
      <c r="A4" s="86" t="s">
        <v>113</v>
      </c>
      <c r="B4" s="80">
        <v>39944</v>
      </c>
      <c r="C4" s="79">
        <v>6</v>
      </c>
      <c r="D4" s="79"/>
      <c r="E4" s="79"/>
      <c r="F4" s="87"/>
    </row>
    <row r="5" spans="1:6">
      <c r="A5" s="86" t="s">
        <v>10</v>
      </c>
      <c r="B5" s="80">
        <v>39301</v>
      </c>
      <c r="C5" s="79">
        <v>8</v>
      </c>
      <c r="D5" s="79"/>
      <c r="E5" s="79"/>
      <c r="F5" s="87"/>
    </row>
    <row r="6" spans="1:6">
      <c r="A6" s="86" t="s">
        <v>68</v>
      </c>
      <c r="B6" s="80">
        <v>39097</v>
      </c>
      <c r="C6" s="79">
        <v>8</v>
      </c>
      <c r="D6" s="79"/>
      <c r="E6" s="79"/>
      <c r="F6" s="87"/>
    </row>
    <row r="7" spans="1:6">
      <c r="A7" s="86" t="s">
        <v>66</v>
      </c>
      <c r="B7" s="80">
        <v>39382</v>
      </c>
      <c r="C7" s="79">
        <v>7</v>
      </c>
      <c r="D7" s="79"/>
      <c r="E7" s="79"/>
      <c r="F7" s="87"/>
    </row>
    <row r="8" spans="1:6">
      <c r="A8" s="86" t="s">
        <v>99</v>
      </c>
      <c r="B8" s="80">
        <v>39150</v>
      </c>
      <c r="C8" s="79">
        <v>8</v>
      </c>
      <c r="D8" s="79"/>
      <c r="E8" s="79"/>
      <c r="F8" s="87"/>
    </row>
    <row r="9" spans="1:6">
      <c r="A9" s="86" t="s">
        <v>96</v>
      </c>
      <c r="B9" s="80">
        <v>39267</v>
      </c>
      <c r="C9" s="79">
        <v>8</v>
      </c>
      <c r="D9" s="79"/>
      <c r="E9" s="79"/>
      <c r="F9" s="87"/>
    </row>
    <row r="10" spans="1:6">
      <c r="A10" s="86" t="s">
        <v>23</v>
      </c>
      <c r="B10" s="80">
        <v>39022</v>
      </c>
      <c r="C10" s="79">
        <v>8</v>
      </c>
      <c r="D10" s="79"/>
      <c r="E10" s="79"/>
      <c r="F10" s="87"/>
    </row>
    <row r="11" spans="1:6">
      <c r="A11" s="86"/>
      <c r="B11" s="79"/>
      <c r="C11" s="79"/>
      <c r="D11" s="79"/>
      <c r="E11" s="79"/>
      <c r="F11" s="87"/>
    </row>
    <row r="12" spans="1:6">
      <c r="A12" s="88" t="s">
        <v>45</v>
      </c>
      <c r="B12" s="79" t="s">
        <v>43</v>
      </c>
      <c r="C12" s="79">
        <v>7</v>
      </c>
      <c r="D12" s="79"/>
      <c r="E12" s="79"/>
      <c r="F12" s="87"/>
    </row>
    <row r="13" spans="1:6" ht="15.75" thickBot="1">
      <c r="A13" s="4"/>
      <c r="B13" s="5" t="s">
        <v>46</v>
      </c>
      <c r="C13" s="5">
        <v>26</v>
      </c>
      <c r="D13" s="5"/>
      <c r="E13" s="5"/>
      <c r="F13" s="6"/>
    </row>
    <row r="14" spans="1:6" ht="15.75" thickTop="1"/>
  </sheetData>
  <mergeCells count="1">
    <mergeCell ref="A1:F1"/>
  </mergeCells>
  <conditionalFormatting sqref="A3">
    <cfRule type="expression" dxfId="13" priority="1">
      <formula>IF(F3,1)</formula>
    </cfRule>
    <cfRule type="expression" dxfId="12" priority="2">
      <formula>IF(E3,1)</formula>
    </cfRule>
    <cfRule type="expression" dxfId="11" priority="3">
      <formula>IF(D3,1)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F11"/>
  <sheetViews>
    <sheetView workbookViewId="0">
      <selection activeCell="H17" sqref="H17"/>
    </sheetView>
  </sheetViews>
  <sheetFormatPr baseColWidth="10" defaultColWidth="11.42578125" defaultRowHeight="15"/>
  <cols>
    <col min="1" max="1" width="15.7109375" bestFit="1" customWidth="1"/>
    <col min="2" max="2" width="11.5703125" bestFit="1" customWidth="1"/>
    <col min="3" max="3" width="3.7109375" bestFit="1" customWidth="1"/>
    <col min="4" max="4" width="9.85546875" bestFit="1" customWidth="1"/>
    <col min="5" max="5" width="7.7109375" bestFit="1" customWidth="1"/>
    <col min="6" max="6" width="5.42578125" bestFit="1" customWidth="1"/>
  </cols>
  <sheetData>
    <row r="1" spans="1:6">
      <c r="A1" s="108" t="s">
        <v>136</v>
      </c>
      <c r="B1" s="108"/>
      <c r="C1" s="108"/>
      <c r="D1" s="108"/>
      <c r="E1" s="108"/>
      <c r="F1" s="108"/>
    </row>
    <row r="2" spans="1:6" ht="15.75" thickBot="1"/>
    <row r="3" spans="1:6" ht="27.75" thickTop="1">
      <c r="A3" s="81" t="s">
        <v>0</v>
      </c>
      <c r="B3" s="82" t="s">
        <v>1</v>
      </c>
      <c r="C3" s="83" t="s">
        <v>2</v>
      </c>
      <c r="D3" s="84" t="s">
        <v>3</v>
      </c>
      <c r="E3" s="84" t="s">
        <v>4</v>
      </c>
      <c r="F3" s="85" t="s">
        <v>5</v>
      </c>
    </row>
    <row r="4" spans="1:6">
      <c r="A4" s="86" t="s">
        <v>131</v>
      </c>
      <c r="B4" s="80">
        <v>37650</v>
      </c>
      <c r="C4" s="79">
        <v>12</v>
      </c>
      <c r="D4" s="79"/>
      <c r="E4" s="79"/>
      <c r="F4" s="87"/>
    </row>
    <row r="5" spans="1:6">
      <c r="A5" s="86" t="s">
        <v>7</v>
      </c>
      <c r="B5" s="80">
        <v>38347</v>
      </c>
      <c r="C5" s="79">
        <v>10</v>
      </c>
      <c r="D5" s="79"/>
      <c r="E5" s="79"/>
      <c r="F5" s="87">
        <v>1</v>
      </c>
    </row>
    <row r="6" spans="1:6">
      <c r="A6" s="86" t="s">
        <v>97</v>
      </c>
      <c r="B6" s="80">
        <v>38333</v>
      </c>
      <c r="C6" s="79">
        <v>10</v>
      </c>
      <c r="D6" s="79"/>
      <c r="E6" s="79"/>
      <c r="F6" s="87"/>
    </row>
    <row r="7" spans="1:6">
      <c r="A7" s="86" t="s">
        <v>24</v>
      </c>
      <c r="B7" s="80">
        <v>38225</v>
      </c>
      <c r="C7" s="79">
        <v>11</v>
      </c>
      <c r="D7" s="79"/>
      <c r="E7" s="79"/>
      <c r="F7" s="87"/>
    </row>
    <row r="8" spans="1:6">
      <c r="A8" s="86"/>
      <c r="B8" s="79"/>
      <c r="C8" s="79"/>
      <c r="D8" s="79"/>
      <c r="E8" s="79"/>
      <c r="F8" s="87"/>
    </row>
    <row r="9" spans="1:6">
      <c r="A9" s="88" t="s">
        <v>45</v>
      </c>
      <c r="B9" s="79" t="s">
        <v>43</v>
      </c>
      <c r="C9" s="79">
        <v>4</v>
      </c>
      <c r="D9" s="79"/>
      <c r="E9" s="79"/>
      <c r="F9" s="87"/>
    </row>
    <row r="10" spans="1:6" ht="15.75" thickBot="1">
      <c r="A10" s="4"/>
      <c r="B10" s="5" t="s">
        <v>46</v>
      </c>
      <c r="C10" s="5">
        <v>26</v>
      </c>
      <c r="D10" s="5"/>
      <c r="E10" s="5"/>
      <c r="F10" s="6"/>
    </row>
    <row r="11" spans="1:6" ht="15.75" thickTop="1"/>
  </sheetData>
  <mergeCells count="1">
    <mergeCell ref="A1:F1"/>
  </mergeCells>
  <conditionalFormatting sqref="A3">
    <cfRule type="expression" dxfId="10" priority="1">
      <formula>IF(F3,1)</formula>
    </cfRule>
    <cfRule type="expression" dxfId="9" priority="2">
      <formula>IF(E3,1)</formula>
    </cfRule>
    <cfRule type="expression" dxfId="8" priority="3">
      <formula>IF(D3,1)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C6"/>
  <sheetViews>
    <sheetView workbookViewId="0">
      <selection activeCell="E10" sqref="E10"/>
    </sheetView>
  </sheetViews>
  <sheetFormatPr baseColWidth="10" defaultRowHeight="15"/>
  <cols>
    <col min="1" max="1" width="28" customWidth="1"/>
    <col min="2" max="2" width="20" customWidth="1"/>
    <col min="3" max="3" width="20.85546875" customWidth="1"/>
  </cols>
  <sheetData>
    <row r="1" spans="1:3">
      <c r="A1" s="109" t="s">
        <v>137</v>
      </c>
      <c r="B1" s="110" t="s">
        <v>138</v>
      </c>
      <c r="C1" s="111" t="s">
        <v>139</v>
      </c>
    </row>
    <row r="2" spans="1:3">
      <c r="A2" s="112" t="s">
        <v>140</v>
      </c>
      <c r="B2" s="113">
        <v>42296</v>
      </c>
      <c r="C2" s="114" t="s">
        <v>141</v>
      </c>
    </row>
    <row r="3" spans="1:3">
      <c r="A3" s="112" t="s">
        <v>142</v>
      </c>
      <c r="B3" s="113" t="s">
        <v>143</v>
      </c>
      <c r="C3" s="114">
        <v>42370</v>
      </c>
    </row>
    <row r="4" spans="1:3">
      <c r="A4" s="112" t="s">
        <v>144</v>
      </c>
      <c r="B4" s="113" t="s">
        <v>145</v>
      </c>
      <c r="C4" s="114">
        <v>42463</v>
      </c>
    </row>
    <row r="5" spans="1:3">
      <c r="A5" s="112" t="s">
        <v>146</v>
      </c>
      <c r="B5" s="113" t="s">
        <v>147</v>
      </c>
      <c r="C5" s="114" t="s">
        <v>148</v>
      </c>
    </row>
    <row r="6" spans="1:3">
      <c r="A6" s="112" t="s">
        <v>149</v>
      </c>
      <c r="B6" s="113">
        <v>42528</v>
      </c>
      <c r="C6" s="114">
        <v>42712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Inscriptions</vt:lpstr>
      <vt:lpstr>Appel Journalier 3-5 ans</vt:lpstr>
      <vt:lpstr>Appel Journalier 6-8 ans</vt:lpstr>
      <vt:lpstr>Appel Journalier 9-13 ans</vt:lpstr>
      <vt:lpstr>données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desoul</dc:creator>
  <cp:lastModifiedBy>jeremy desoul</cp:lastModifiedBy>
  <cp:lastPrinted>2015-10-19T09:20:22Z</cp:lastPrinted>
  <dcterms:created xsi:type="dcterms:W3CDTF">2015-06-26T07:01:43Z</dcterms:created>
  <dcterms:modified xsi:type="dcterms:W3CDTF">2015-10-20T09:59:19Z</dcterms:modified>
</cp:coreProperties>
</file>