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gali.evrard\Desktop\"/>
    </mc:Choice>
  </mc:AlternateContent>
  <bookViews>
    <workbookView xWindow="240" yWindow="1935" windowWidth="15600" windowHeight="6135" activeTab="1"/>
  </bookViews>
  <sheets>
    <sheet name="Planning" sheetId="6" r:id="rId1"/>
    <sheet name="Tableau" sheetId="7" r:id="rId2"/>
  </sheets>
  <calcPr calcId="152511"/>
</workbook>
</file>

<file path=xl/calcChain.xml><?xml version="1.0" encoding="utf-8"?>
<calcChain xmlns="http://schemas.openxmlformats.org/spreadsheetml/2006/main">
  <c r="E39" i="6" l="1"/>
  <c r="E38" i="6"/>
  <c r="E37" i="6"/>
  <c r="E36" i="6"/>
  <c r="D10" i="7"/>
  <c r="A3" i="7" l="1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C3" i="7"/>
  <c r="D3" i="7"/>
  <c r="E3" i="7"/>
  <c r="F3" i="7"/>
  <c r="C4" i="7"/>
  <c r="D4" i="7"/>
  <c r="E4" i="7"/>
  <c r="F4" i="7"/>
  <c r="C5" i="7"/>
  <c r="D5" i="7"/>
  <c r="E5" i="7"/>
  <c r="F5" i="7"/>
  <c r="C6" i="7"/>
  <c r="D6" i="7"/>
  <c r="E6" i="7"/>
  <c r="F6" i="7"/>
  <c r="C7" i="7"/>
  <c r="D7" i="7"/>
  <c r="E7" i="7"/>
  <c r="F7" i="7"/>
  <c r="C8" i="7"/>
  <c r="D8" i="7"/>
  <c r="E8" i="7"/>
  <c r="F8" i="7"/>
  <c r="C9" i="7"/>
  <c r="D9" i="7"/>
  <c r="E9" i="7"/>
  <c r="F9" i="7"/>
  <c r="C10" i="7"/>
  <c r="E10" i="7"/>
  <c r="F10" i="7"/>
  <c r="C11" i="7"/>
  <c r="D11" i="7"/>
  <c r="E11" i="7"/>
  <c r="F11" i="7"/>
  <c r="C12" i="7"/>
  <c r="D12" i="7"/>
  <c r="E12" i="7"/>
  <c r="F12" i="7"/>
  <c r="C13" i="7"/>
  <c r="D13" i="7"/>
  <c r="E13" i="7"/>
  <c r="F13" i="7"/>
  <c r="C14" i="7"/>
  <c r="D14" i="7"/>
  <c r="E14" i="7"/>
  <c r="F14" i="7"/>
  <c r="C15" i="7"/>
  <c r="D15" i="7"/>
  <c r="E15" i="7"/>
  <c r="F15" i="7"/>
  <c r="C16" i="7"/>
  <c r="D16" i="7"/>
  <c r="E16" i="7"/>
  <c r="F16" i="7"/>
  <c r="C17" i="7"/>
  <c r="D17" i="7"/>
  <c r="E17" i="7"/>
  <c r="F17" i="7"/>
  <c r="C18" i="7"/>
  <c r="D18" i="7"/>
  <c r="E18" i="7"/>
  <c r="F18" i="7"/>
  <c r="C19" i="7"/>
  <c r="D19" i="7"/>
  <c r="E19" i="7"/>
  <c r="F19" i="7"/>
  <c r="F2" i="7"/>
  <c r="E2" i="7"/>
  <c r="D2" i="7"/>
  <c r="C2" i="7"/>
  <c r="A2" i="7"/>
  <c r="C31" i="6"/>
  <c r="D31" i="6"/>
  <c r="E31" i="6"/>
  <c r="F31" i="6"/>
  <c r="G31" i="6"/>
  <c r="H31" i="6"/>
  <c r="I31" i="6"/>
  <c r="J31" i="6"/>
  <c r="K31" i="6"/>
  <c r="L31" i="6"/>
  <c r="M31" i="6"/>
  <c r="N31" i="6"/>
  <c r="O31" i="6"/>
  <c r="B31" i="6"/>
  <c r="C1" i="6"/>
  <c r="D1" i="6"/>
  <c r="E1" i="6"/>
  <c r="F1" i="6"/>
  <c r="G1" i="6"/>
  <c r="H1" i="6"/>
  <c r="I1" i="6"/>
  <c r="J1" i="6"/>
  <c r="K1" i="6"/>
  <c r="L1" i="6"/>
  <c r="M1" i="6"/>
  <c r="N1" i="6"/>
  <c r="O1" i="6"/>
  <c r="B1" i="6"/>
  <c r="H2" i="7" l="1"/>
  <c r="G2" i="7"/>
  <c r="I2" i="7" s="1"/>
  <c r="K2" i="7" s="1"/>
  <c r="M2" i="7" s="1"/>
  <c r="J2" i="7" l="1"/>
  <c r="L2" i="7" s="1"/>
  <c r="N2" i="7"/>
  <c r="O2" i="7"/>
  <c r="Q2" i="7" s="1"/>
  <c r="S2" i="7" s="1"/>
  <c r="U2" i="7" s="1"/>
  <c r="W2" i="7" s="1"/>
  <c r="Y2" i="7" s="1"/>
  <c r="AA2" i="7" s="1"/>
  <c r="AC2" i="7" s="1"/>
  <c r="AE2" i="7" s="1"/>
  <c r="AG2" i="7" s="1"/>
  <c r="AI2" i="7" s="1"/>
  <c r="AK2" i="7" s="1"/>
  <c r="AM2" i="7" s="1"/>
  <c r="AO2" i="7" s="1"/>
  <c r="AQ2" i="7" s="1"/>
  <c r="AS2" i="7" s="1"/>
  <c r="AU2" i="7" s="1"/>
  <c r="AW2" i="7" s="1"/>
  <c r="AY2" i="7" s="1"/>
  <c r="BA2" i="7" s="1"/>
  <c r="BC2" i="7" s="1"/>
  <c r="BE2" i="7" s="1"/>
  <c r="BG2" i="7" s="1"/>
  <c r="BI2" i="7" s="1"/>
  <c r="BK2" i="7" s="1"/>
  <c r="BM2" i="7" s="1"/>
  <c r="BO2" i="7" s="1"/>
  <c r="P2" i="7" l="1"/>
  <c r="R2" i="7" s="1"/>
  <c r="T2" i="7" s="1"/>
  <c r="V2" i="7" s="1"/>
  <c r="X2" i="7" s="1"/>
  <c r="Z2" i="7" s="1"/>
  <c r="AB2" i="7" s="1"/>
  <c r="AD2" i="7" s="1"/>
  <c r="AF2" i="7" s="1"/>
  <c r="AH2" i="7" s="1"/>
  <c r="AJ2" i="7" s="1"/>
  <c r="AL2" i="7" s="1"/>
  <c r="AN2" i="7" s="1"/>
  <c r="AP2" i="7" s="1"/>
  <c r="AR2" i="7" s="1"/>
  <c r="AT2" i="7" s="1"/>
  <c r="AV2" i="7" s="1"/>
  <c r="AX2" i="7" s="1"/>
  <c r="AZ2" i="7" s="1"/>
  <c r="BB2" i="7" s="1"/>
  <c r="BD2" i="7" s="1"/>
  <c r="BF2" i="7" s="1"/>
  <c r="BH2" i="7" s="1"/>
  <c r="BJ2" i="7" s="1"/>
  <c r="BL2" i="7" s="1"/>
  <c r="BN2" i="7" s="1"/>
  <c r="BP2" i="7" s="1"/>
</calcChain>
</file>

<file path=xl/sharedStrings.xml><?xml version="1.0" encoding="utf-8"?>
<sst xmlns="http://schemas.openxmlformats.org/spreadsheetml/2006/main" count="38" uniqueCount="23">
  <si>
    <t>mercredi</t>
  </si>
  <si>
    <t>jeudi</t>
  </si>
  <si>
    <t>vendredi</t>
  </si>
  <si>
    <t>samedi</t>
  </si>
  <si>
    <t>dimanche</t>
  </si>
  <si>
    <t>lundi</t>
  </si>
  <si>
    <t>mardi</t>
  </si>
  <si>
    <t>NTFX1/10207</t>
  </si>
  <si>
    <t>15/148/L2</t>
  </si>
  <si>
    <t>15/172/L2-1</t>
  </si>
  <si>
    <t>15/172/L2-2</t>
  </si>
  <si>
    <t>IF</t>
  </si>
  <si>
    <t>Produit</t>
  </si>
  <si>
    <t>Date début</t>
  </si>
  <si>
    <t>heure début</t>
  </si>
  <si>
    <t>Date fin</t>
  </si>
  <si>
    <t>heure fin</t>
  </si>
  <si>
    <t>date début</t>
  </si>
  <si>
    <t>date fin</t>
  </si>
  <si>
    <t>prod</t>
  </si>
  <si>
    <t>nettoyage</t>
  </si>
  <si>
    <t>prépa</t>
  </si>
  <si>
    <t>arrêt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</si>
</sst>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slantDashDot">
        <color rgb="FFCC00CC"/>
      </left>
      <right style="thin">
        <color indexed="64"/>
      </right>
      <top style="slantDashDot">
        <color rgb="FFCC00CC"/>
      </top>
      <bottom style="medium">
        <color indexed="64"/>
      </bottom>
      <diagonal/>
    </border>
    <border>
      <left style="slantDashDot">
        <color rgb="FFCC00CC"/>
      </left>
      <right/>
      <top style="medium">
        <color indexed="64"/>
      </top>
      <bottom/>
      <diagonal/>
    </border>
    <border>
      <left/>
      <right/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/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Fill="1" applyBorder="1" applyProtection="1">
      <protection locked="0"/>
    </xf>
    <xf numFmtId="20" fontId="0" fillId="0" borderId="0" xfId="0" applyNumberFormat="1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applyNumberFormat="1" applyFill="1" applyBorder="1"/>
    <xf numFmtId="0" fontId="1" fillId="3" borderId="0" xfId="0" applyNumberFormat="1" applyFont="1" applyFill="1"/>
    <xf numFmtId="0" fontId="1" fillId="3" borderId="0" xfId="0" applyFont="1" applyFill="1"/>
    <xf numFmtId="0" fontId="2" fillId="3" borderId="0" xfId="0" applyFont="1" applyFill="1" applyAlignment="1">
      <alignment horizontal="center" vertical="center"/>
    </xf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6" xfId="0" applyNumberFormat="1" applyFill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8" xfId="0" applyNumberFormat="1" applyFill="1" applyBorder="1"/>
    <xf numFmtId="0" fontId="3" fillId="5" borderId="0" xfId="0" applyFont="1" applyFill="1"/>
    <xf numFmtId="0" fontId="3" fillId="3" borderId="0" xfId="0" applyFont="1" applyFill="1"/>
    <xf numFmtId="0" fontId="3" fillId="2" borderId="0" xfId="0" applyFont="1" applyFill="1"/>
    <xf numFmtId="0" fontId="3" fillId="4" borderId="0" xfId="0" applyFont="1" applyFill="1"/>
  </cellXfs>
  <cellStyles count="1">
    <cellStyle name="Normal" xfId="0" builtinId="0"/>
  </cellStyles>
  <dxfs count="4"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H11" sqref="H11"/>
    </sheetView>
  </sheetViews>
  <sheetFormatPr baseColWidth="10" defaultRowHeight="15" x14ac:dyDescent="0.25"/>
  <sheetData>
    <row r="1" spans="1:15" ht="15.75" thickBot="1" x14ac:dyDescent="0.3">
      <c r="A1" s="9" t="s">
        <v>11</v>
      </c>
      <c r="B1" s="6" t="str">
        <f>B30</f>
        <v>15/148/L2</v>
      </c>
      <c r="C1" s="6">
        <f t="shared" ref="C1:O1" si="0">C30</f>
        <v>0</v>
      </c>
      <c r="D1" s="6">
        <f t="shared" si="0"/>
        <v>0</v>
      </c>
      <c r="E1" s="6">
        <f t="shared" si="0"/>
        <v>0</v>
      </c>
      <c r="F1" s="6">
        <f t="shared" si="0"/>
        <v>0</v>
      </c>
      <c r="G1" s="6">
        <f t="shared" si="0"/>
        <v>0</v>
      </c>
      <c r="H1" s="6">
        <f t="shared" si="0"/>
        <v>0</v>
      </c>
      <c r="I1" s="6" t="str">
        <f t="shared" si="0"/>
        <v>15/172/L2-1</v>
      </c>
      <c r="J1" s="6">
        <f t="shared" si="0"/>
        <v>0</v>
      </c>
      <c r="K1" s="6">
        <f t="shared" si="0"/>
        <v>0</v>
      </c>
      <c r="L1" s="6">
        <f t="shared" si="0"/>
        <v>0</v>
      </c>
      <c r="M1" s="6">
        <f t="shared" si="0"/>
        <v>0</v>
      </c>
      <c r="N1" s="6" t="str">
        <f t="shared" si="0"/>
        <v>15/172/L2-2</v>
      </c>
      <c r="O1" s="6">
        <f t="shared" si="0"/>
        <v>0</v>
      </c>
    </row>
    <row r="2" spans="1:15" ht="15.75" thickBot="1" x14ac:dyDescent="0.3">
      <c r="B2" s="1">
        <v>42171</v>
      </c>
      <c r="C2" s="1">
        <v>42172</v>
      </c>
      <c r="D2" s="1">
        <v>42173</v>
      </c>
      <c r="E2" s="1">
        <v>42174</v>
      </c>
      <c r="F2" s="1">
        <v>42175</v>
      </c>
      <c r="G2" s="1">
        <v>42176</v>
      </c>
      <c r="H2" s="1">
        <v>42177</v>
      </c>
      <c r="I2" s="1">
        <v>42178</v>
      </c>
      <c r="J2" s="1">
        <v>42179</v>
      </c>
      <c r="K2" s="1">
        <v>42180</v>
      </c>
      <c r="L2" s="1">
        <v>42181</v>
      </c>
      <c r="M2" s="1">
        <v>42182</v>
      </c>
      <c r="N2" s="1">
        <v>42183</v>
      </c>
      <c r="O2" s="1">
        <v>42184</v>
      </c>
    </row>
    <row r="3" spans="1:15" x14ac:dyDescent="0.25">
      <c r="B3" s="2" t="s">
        <v>6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0</v>
      </c>
      <c r="K3" s="2" t="s">
        <v>1</v>
      </c>
      <c r="L3" s="2" t="s">
        <v>2</v>
      </c>
      <c r="M3" s="2" t="s">
        <v>3</v>
      </c>
      <c r="N3" s="2" t="s">
        <v>4</v>
      </c>
      <c r="O3" s="2" t="s">
        <v>5</v>
      </c>
    </row>
    <row r="4" spans="1:15" x14ac:dyDescent="0.25">
      <c r="A4" s="12">
        <v>1</v>
      </c>
      <c r="B4" s="13">
        <v>2</v>
      </c>
      <c r="C4" s="13">
        <v>3</v>
      </c>
      <c r="D4" s="13">
        <v>4</v>
      </c>
      <c r="E4" s="13">
        <v>1</v>
      </c>
      <c r="F4" s="13">
        <v>3</v>
      </c>
      <c r="G4" s="13">
        <v>1</v>
      </c>
      <c r="H4" s="13">
        <v>1</v>
      </c>
      <c r="I4" s="13">
        <v>3</v>
      </c>
      <c r="J4" s="13">
        <v>3</v>
      </c>
      <c r="K4" s="13">
        <v>1</v>
      </c>
      <c r="L4" s="13">
        <v>1</v>
      </c>
      <c r="M4" s="13">
        <v>3</v>
      </c>
      <c r="N4" s="13">
        <v>3</v>
      </c>
      <c r="O4" s="13">
        <v>1</v>
      </c>
    </row>
    <row r="5" spans="1:15" x14ac:dyDescent="0.25">
      <c r="A5" s="14">
        <v>2</v>
      </c>
      <c r="B5" s="15">
        <v>2</v>
      </c>
      <c r="C5" s="15">
        <v>3</v>
      </c>
      <c r="D5" s="15">
        <v>4</v>
      </c>
      <c r="E5" s="15">
        <v>1</v>
      </c>
      <c r="F5" s="15">
        <v>3</v>
      </c>
      <c r="G5" s="16">
        <v>1</v>
      </c>
      <c r="H5" s="16">
        <v>1</v>
      </c>
      <c r="I5" s="16">
        <v>3</v>
      </c>
      <c r="J5" s="16">
        <v>3</v>
      </c>
      <c r="K5" s="16">
        <v>1</v>
      </c>
      <c r="L5" s="16">
        <v>1</v>
      </c>
      <c r="M5" s="16">
        <v>3</v>
      </c>
      <c r="N5" s="16">
        <v>3</v>
      </c>
      <c r="O5" s="16">
        <v>1</v>
      </c>
    </row>
    <row r="6" spans="1:15" x14ac:dyDescent="0.25">
      <c r="A6" s="14">
        <v>3</v>
      </c>
      <c r="B6" s="15">
        <v>2</v>
      </c>
      <c r="C6" s="15">
        <v>3</v>
      </c>
      <c r="D6" s="15">
        <v>4</v>
      </c>
      <c r="E6" s="15">
        <v>1</v>
      </c>
      <c r="F6" s="15">
        <v>3</v>
      </c>
      <c r="G6" s="16">
        <v>1</v>
      </c>
      <c r="H6" s="16">
        <v>1</v>
      </c>
      <c r="I6" s="16">
        <v>3</v>
      </c>
      <c r="J6" s="16">
        <v>1</v>
      </c>
      <c r="K6" s="16">
        <v>1</v>
      </c>
      <c r="L6" s="16">
        <v>3</v>
      </c>
      <c r="M6" s="16">
        <v>1</v>
      </c>
      <c r="N6" s="16">
        <v>3</v>
      </c>
      <c r="O6" s="16">
        <v>1</v>
      </c>
    </row>
    <row r="7" spans="1:15" x14ac:dyDescent="0.25">
      <c r="A7" s="14">
        <v>4</v>
      </c>
      <c r="B7" s="15">
        <v>2</v>
      </c>
      <c r="C7" s="15">
        <v>1</v>
      </c>
      <c r="D7" s="15">
        <v>4</v>
      </c>
      <c r="E7" s="15">
        <v>3</v>
      </c>
      <c r="F7" s="15">
        <v>3</v>
      </c>
      <c r="G7" s="16">
        <v>1</v>
      </c>
      <c r="H7" s="16">
        <v>1</v>
      </c>
      <c r="I7" s="16">
        <v>3</v>
      </c>
      <c r="J7" s="16">
        <v>1</v>
      </c>
      <c r="K7" s="16">
        <v>1</v>
      </c>
      <c r="L7" s="16">
        <v>3</v>
      </c>
      <c r="M7" s="16">
        <v>1</v>
      </c>
      <c r="N7" s="16">
        <v>1</v>
      </c>
      <c r="O7" s="16">
        <v>1</v>
      </c>
    </row>
    <row r="8" spans="1:15" x14ac:dyDescent="0.25">
      <c r="A8" s="14">
        <v>5</v>
      </c>
      <c r="B8" s="15">
        <v>2</v>
      </c>
      <c r="C8" s="15">
        <v>1</v>
      </c>
      <c r="D8" s="15">
        <v>4</v>
      </c>
      <c r="E8" s="15">
        <v>3</v>
      </c>
      <c r="F8" s="15">
        <v>3</v>
      </c>
      <c r="G8" s="16">
        <v>1</v>
      </c>
      <c r="H8" s="16">
        <v>1</v>
      </c>
      <c r="I8" s="16">
        <v>3</v>
      </c>
      <c r="J8" s="16">
        <v>1</v>
      </c>
      <c r="K8" s="16">
        <v>1</v>
      </c>
      <c r="L8" s="16">
        <v>3</v>
      </c>
      <c r="M8" s="16">
        <v>1</v>
      </c>
      <c r="N8" s="16">
        <v>1</v>
      </c>
      <c r="O8" s="16">
        <v>1</v>
      </c>
    </row>
    <row r="9" spans="1:15" x14ac:dyDescent="0.25">
      <c r="A9" s="14">
        <v>6</v>
      </c>
      <c r="B9" s="15">
        <v>2</v>
      </c>
      <c r="C9" s="15">
        <v>1</v>
      </c>
      <c r="D9" s="15">
        <v>1</v>
      </c>
      <c r="E9" s="15">
        <v>1</v>
      </c>
      <c r="F9" s="15">
        <v>3</v>
      </c>
      <c r="G9" s="16">
        <v>1</v>
      </c>
      <c r="H9" s="16">
        <v>1</v>
      </c>
      <c r="I9" s="16">
        <v>3</v>
      </c>
      <c r="J9" s="16">
        <v>1</v>
      </c>
      <c r="K9" s="16">
        <v>1</v>
      </c>
      <c r="L9" s="16">
        <v>1</v>
      </c>
      <c r="M9" s="16">
        <v>1</v>
      </c>
      <c r="N9" s="16">
        <v>1</v>
      </c>
      <c r="O9" s="16">
        <v>1</v>
      </c>
    </row>
    <row r="10" spans="1:15" x14ac:dyDescent="0.25">
      <c r="A10" s="14">
        <v>7</v>
      </c>
      <c r="B10" s="15">
        <v>3</v>
      </c>
      <c r="C10" s="15">
        <v>1</v>
      </c>
      <c r="D10" s="15">
        <v>1</v>
      </c>
      <c r="E10" s="15">
        <v>1</v>
      </c>
      <c r="F10" s="15">
        <v>3</v>
      </c>
      <c r="G10" s="16">
        <v>1</v>
      </c>
      <c r="H10" s="16">
        <v>1</v>
      </c>
      <c r="I10" s="16">
        <v>1</v>
      </c>
      <c r="J10" s="16">
        <v>1</v>
      </c>
      <c r="K10" s="16">
        <v>1</v>
      </c>
      <c r="L10" s="16">
        <v>1</v>
      </c>
      <c r="M10" s="16">
        <v>1</v>
      </c>
      <c r="N10" s="16">
        <v>1</v>
      </c>
      <c r="O10" s="16">
        <v>1</v>
      </c>
    </row>
    <row r="11" spans="1:15" x14ac:dyDescent="0.25">
      <c r="A11" s="14">
        <v>8</v>
      </c>
      <c r="B11" s="15">
        <v>3</v>
      </c>
      <c r="C11" s="15">
        <v>1</v>
      </c>
      <c r="D11" s="15">
        <v>1</v>
      </c>
      <c r="E11" s="15">
        <v>1</v>
      </c>
      <c r="F11" s="15">
        <v>3</v>
      </c>
      <c r="G11" s="16">
        <v>1</v>
      </c>
      <c r="H11" s="16">
        <v>1</v>
      </c>
      <c r="I11" s="16">
        <v>1</v>
      </c>
      <c r="J11" s="16">
        <v>1</v>
      </c>
      <c r="K11" s="16">
        <v>1</v>
      </c>
      <c r="L11" s="16">
        <v>1</v>
      </c>
      <c r="M11" s="16">
        <v>1</v>
      </c>
      <c r="N11" s="16">
        <v>1</v>
      </c>
      <c r="O11" s="16">
        <v>1</v>
      </c>
    </row>
    <row r="12" spans="1:15" x14ac:dyDescent="0.25">
      <c r="A12" s="14">
        <v>9</v>
      </c>
      <c r="B12" s="15">
        <v>3</v>
      </c>
      <c r="C12" s="15">
        <v>1</v>
      </c>
      <c r="D12" s="15">
        <v>1</v>
      </c>
      <c r="E12" s="15">
        <v>1</v>
      </c>
      <c r="F12" s="15">
        <v>3</v>
      </c>
      <c r="G12" s="16">
        <v>1</v>
      </c>
      <c r="H12" s="16">
        <v>1</v>
      </c>
      <c r="I12" s="16">
        <v>1</v>
      </c>
      <c r="J12" s="16">
        <v>1</v>
      </c>
      <c r="K12" s="16">
        <v>1</v>
      </c>
      <c r="L12" s="16">
        <v>1</v>
      </c>
      <c r="M12" s="16">
        <v>1</v>
      </c>
      <c r="N12" s="16">
        <v>1</v>
      </c>
      <c r="O12" s="16">
        <v>3</v>
      </c>
    </row>
    <row r="13" spans="1:15" x14ac:dyDescent="0.25">
      <c r="A13" s="14">
        <v>10</v>
      </c>
      <c r="B13" s="15">
        <v>3</v>
      </c>
      <c r="C13" s="15">
        <v>1</v>
      </c>
      <c r="D13" s="15">
        <v>1</v>
      </c>
      <c r="E13" s="15">
        <v>1</v>
      </c>
      <c r="F13" s="15">
        <v>1</v>
      </c>
      <c r="G13" s="16">
        <v>1</v>
      </c>
      <c r="H13" s="16">
        <v>1</v>
      </c>
      <c r="I13" s="16">
        <v>1</v>
      </c>
      <c r="J13" s="16">
        <v>3</v>
      </c>
      <c r="K13" s="16">
        <v>1</v>
      </c>
      <c r="L13" s="16">
        <v>1</v>
      </c>
      <c r="M13" s="16">
        <v>1</v>
      </c>
      <c r="N13" s="16">
        <v>1</v>
      </c>
      <c r="O13" s="16">
        <v>3</v>
      </c>
    </row>
    <row r="14" spans="1:15" x14ac:dyDescent="0.25">
      <c r="A14" s="14">
        <v>11</v>
      </c>
      <c r="B14" s="15">
        <v>3</v>
      </c>
      <c r="C14" s="15">
        <v>1</v>
      </c>
      <c r="D14" s="15">
        <v>1</v>
      </c>
      <c r="E14" s="15">
        <v>1</v>
      </c>
      <c r="F14" s="15">
        <v>1</v>
      </c>
      <c r="G14" s="16">
        <v>1</v>
      </c>
      <c r="H14" s="16">
        <v>1</v>
      </c>
      <c r="I14" s="16">
        <v>1</v>
      </c>
      <c r="J14" s="16">
        <v>3</v>
      </c>
      <c r="K14" s="16">
        <v>1</v>
      </c>
      <c r="L14" s="16">
        <v>1</v>
      </c>
      <c r="M14" s="16">
        <v>3</v>
      </c>
      <c r="N14" s="16">
        <v>3</v>
      </c>
      <c r="O14" s="16">
        <v>1</v>
      </c>
    </row>
    <row r="15" spans="1:15" x14ac:dyDescent="0.25">
      <c r="A15" s="14">
        <v>12</v>
      </c>
      <c r="B15" s="15">
        <v>3</v>
      </c>
      <c r="C15" s="15">
        <v>3</v>
      </c>
      <c r="D15" s="15">
        <v>1</v>
      </c>
      <c r="E15" s="15">
        <v>1</v>
      </c>
      <c r="F15" s="15">
        <v>1</v>
      </c>
      <c r="G15" s="16">
        <v>3</v>
      </c>
      <c r="H15" s="16">
        <v>1</v>
      </c>
      <c r="I15" s="16">
        <v>1</v>
      </c>
      <c r="J15" s="16">
        <v>1</v>
      </c>
      <c r="K15" s="16">
        <v>1</v>
      </c>
      <c r="L15" s="16">
        <v>1</v>
      </c>
      <c r="M15" s="16">
        <v>3</v>
      </c>
      <c r="N15" s="16">
        <v>3</v>
      </c>
      <c r="O15" s="16">
        <v>1</v>
      </c>
    </row>
    <row r="16" spans="1:15" x14ac:dyDescent="0.25">
      <c r="A16" s="14">
        <v>13</v>
      </c>
      <c r="B16" s="15">
        <v>3</v>
      </c>
      <c r="C16" s="15">
        <v>3</v>
      </c>
      <c r="D16" s="15">
        <v>1</v>
      </c>
      <c r="E16" s="15">
        <v>1</v>
      </c>
      <c r="F16" s="15">
        <v>1</v>
      </c>
      <c r="G16" s="16">
        <v>3</v>
      </c>
      <c r="H16" s="16">
        <v>1</v>
      </c>
      <c r="I16" s="16">
        <v>1</v>
      </c>
      <c r="J16" s="16">
        <v>1</v>
      </c>
      <c r="K16" s="16">
        <v>1</v>
      </c>
      <c r="L16" s="16">
        <v>1</v>
      </c>
      <c r="M16" s="16">
        <v>3</v>
      </c>
      <c r="N16" s="16">
        <v>3</v>
      </c>
      <c r="O16" s="16">
        <v>1</v>
      </c>
    </row>
    <row r="17" spans="1:15" x14ac:dyDescent="0.25">
      <c r="A17" s="14">
        <v>14</v>
      </c>
      <c r="B17" s="15">
        <v>1</v>
      </c>
      <c r="C17" s="15">
        <v>1</v>
      </c>
      <c r="D17" s="15">
        <v>1</v>
      </c>
      <c r="E17" s="15">
        <v>1</v>
      </c>
      <c r="F17" s="15">
        <v>1</v>
      </c>
      <c r="G17" s="16">
        <v>3</v>
      </c>
      <c r="H17" s="16">
        <v>1</v>
      </c>
      <c r="I17" s="16">
        <v>1</v>
      </c>
      <c r="J17" s="16">
        <v>1</v>
      </c>
      <c r="K17" s="16">
        <v>1</v>
      </c>
      <c r="L17" s="16">
        <v>3</v>
      </c>
      <c r="M17" s="16">
        <v>3</v>
      </c>
      <c r="N17" s="16">
        <v>3</v>
      </c>
      <c r="O17" s="16">
        <v>1</v>
      </c>
    </row>
    <row r="18" spans="1:15" x14ac:dyDescent="0.25">
      <c r="A18" s="14">
        <v>15</v>
      </c>
      <c r="B18" s="15">
        <v>1</v>
      </c>
      <c r="C18" s="15">
        <v>1</v>
      </c>
      <c r="D18" s="15">
        <v>4</v>
      </c>
      <c r="E18" s="15">
        <v>3</v>
      </c>
      <c r="F18" s="15">
        <v>1</v>
      </c>
      <c r="G18" s="16">
        <v>3</v>
      </c>
      <c r="H18" s="16">
        <v>3</v>
      </c>
      <c r="I18" s="16">
        <v>3</v>
      </c>
      <c r="J18" s="16">
        <v>1</v>
      </c>
      <c r="K18" s="16">
        <v>1</v>
      </c>
      <c r="L18" s="16">
        <v>1</v>
      </c>
      <c r="M18" s="16">
        <v>1</v>
      </c>
      <c r="N18" s="16">
        <v>3</v>
      </c>
      <c r="O18" s="16">
        <v>1</v>
      </c>
    </row>
    <row r="19" spans="1:15" x14ac:dyDescent="0.25">
      <c r="A19" s="14">
        <v>16</v>
      </c>
      <c r="B19" s="15">
        <v>1</v>
      </c>
      <c r="C19" s="15">
        <v>1</v>
      </c>
      <c r="D19" s="15">
        <v>1</v>
      </c>
      <c r="E19" s="15">
        <v>1</v>
      </c>
      <c r="F19" s="15">
        <v>1</v>
      </c>
      <c r="G19" s="16">
        <v>3</v>
      </c>
      <c r="H19" s="16">
        <v>3</v>
      </c>
      <c r="I19" s="16">
        <v>3</v>
      </c>
      <c r="J19" s="16">
        <v>1</v>
      </c>
      <c r="K19" s="16">
        <v>3</v>
      </c>
      <c r="L19" s="16">
        <v>1</v>
      </c>
      <c r="M19" s="16">
        <v>1</v>
      </c>
      <c r="N19" s="16">
        <v>1</v>
      </c>
      <c r="O19" s="16">
        <v>1</v>
      </c>
    </row>
    <row r="20" spans="1:15" x14ac:dyDescent="0.25">
      <c r="A20" s="14">
        <v>17</v>
      </c>
      <c r="B20" s="15">
        <v>1</v>
      </c>
      <c r="C20" s="15">
        <v>1</v>
      </c>
      <c r="D20" s="15">
        <v>1</v>
      </c>
      <c r="E20" s="15">
        <v>1</v>
      </c>
      <c r="F20" s="15">
        <v>1</v>
      </c>
      <c r="G20" s="16">
        <v>3</v>
      </c>
      <c r="H20" s="16">
        <v>3</v>
      </c>
      <c r="I20" s="16">
        <v>3</v>
      </c>
      <c r="J20" s="16">
        <v>1</v>
      </c>
      <c r="K20" s="16">
        <v>3</v>
      </c>
      <c r="L20" s="16">
        <v>1</v>
      </c>
      <c r="M20" s="16">
        <v>1</v>
      </c>
      <c r="N20" s="16">
        <v>1</v>
      </c>
      <c r="O20" s="16">
        <v>1</v>
      </c>
    </row>
    <row r="21" spans="1:15" x14ac:dyDescent="0.25">
      <c r="A21" s="14">
        <v>18</v>
      </c>
      <c r="B21" s="15">
        <v>1</v>
      </c>
      <c r="C21" s="15">
        <v>1</v>
      </c>
      <c r="D21" s="15">
        <v>3</v>
      </c>
      <c r="E21" s="15">
        <v>1</v>
      </c>
      <c r="F21" s="15">
        <v>1</v>
      </c>
      <c r="G21" s="16">
        <v>3</v>
      </c>
      <c r="H21" s="16">
        <v>3</v>
      </c>
      <c r="I21" s="16">
        <v>3</v>
      </c>
      <c r="J21" s="16">
        <v>1</v>
      </c>
      <c r="K21" s="16">
        <v>1</v>
      </c>
      <c r="L21" s="16">
        <v>1</v>
      </c>
      <c r="M21" s="16">
        <v>1</v>
      </c>
      <c r="N21" s="16">
        <v>1</v>
      </c>
      <c r="O21" s="16">
        <v>1</v>
      </c>
    </row>
    <row r="22" spans="1:15" x14ac:dyDescent="0.25">
      <c r="A22" s="14">
        <v>19</v>
      </c>
      <c r="B22" s="15">
        <v>1</v>
      </c>
      <c r="C22" s="15">
        <v>1</v>
      </c>
      <c r="D22" s="15">
        <v>1</v>
      </c>
      <c r="E22" s="15">
        <v>1</v>
      </c>
      <c r="F22" s="15">
        <v>1</v>
      </c>
      <c r="G22" s="16">
        <v>3</v>
      </c>
      <c r="H22" s="16">
        <v>3</v>
      </c>
      <c r="I22" s="16">
        <v>3</v>
      </c>
      <c r="J22" s="16">
        <v>1</v>
      </c>
      <c r="K22" s="16">
        <v>1</v>
      </c>
      <c r="L22" s="16">
        <v>1</v>
      </c>
      <c r="M22" s="16">
        <v>1</v>
      </c>
      <c r="N22" s="16">
        <v>1</v>
      </c>
      <c r="O22" s="16">
        <v>1</v>
      </c>
    </row>
    <row r="23" spans="1:15" x14ac:dyDescent="0.25">
      <c r="A23" s="14">
        <v>20</v>
      </c>
      <c r="B23" s="15">
        <v>1</v>
      </c>
      <c r="C23" s="15">
        <v>1</v>
      </c>
      <c r="D23" s="15">
        <v>1</v>
      </c>
      <c r="E23" s="15">
        <v>1</v>
      </c>
      <c r="F23" s="15">
        <v>3</v>
      </c>
      <c r="G23" s="16">
        <v>3</v>
      </c>
      <c r="H23" s="16">
        <v>3</v>
      </c>
      <c r="I23" s="16">
        <v>3</v>
      </c>
      <c r="J23" s="16">
        <v>3</v>
      </c>
      <c r="K23" s="16">
        <v>1</v>
      </c>
      <c r="L23" s="16">
        <v>1</v>
      </c>
      <c r="M23" s="16">
        <v>1</v>
      </c>
      <c r="N23" s="16">
        <v>1</v>
      </c>
      <c r="O23" s="16">
        <v>1</v>
      </c>
    </row>
    <row r="24" spans="1:15" x14ac:dyDescent="0.25">
      <c r="A24" s="14">
        <v>21</v>
      </c>
      <c r="B24" s="15">
        <v>1</v>
      </c>
      <c r="C24" s="15">
        <v>1</v>
      </c>
      <c r="D24" s="15">
        <v>1</v>
      </c>
      <c r="E24" s="15">
        <v>1</v>
      </c>
      <c r="F24" s="15">
        <v>3</v>
      </c>
      <c r="G24" s="16">
        <v>3</v>
      </c>
      <c r="H24" s="16">
        <v>3</v>
      </c>
      <c r="I24" s="16">
        <v>3</v>
      </c>
      <c r="J24" s="16">
        <v>3</v>
      </c>
      <c r="K24" s="16">
        <v>1</v>
      </c>
      <c r="L24" s="16">
        <v>1</v>
      </c>
      <c r="M24" s="16">
        <v>1</v>
      </c>
      <c r="N24" s="16">
        <v>1</v>
      </c>
      <c r="O24" s="16">
        <v>1</v>
      </c>
    </row>
    <row r="25" spans="1:15" x14ac:dyDescent="0.25">
      <c r="A25" s="14">
        <v>22</v>
      </c>
      <c r="B25" s="15">
        <v>3</v>
      </c>
      <c r="C25" s="15">
        <v>3</v>
      </c>
      <c r="D25" s="15">
        <v>1</v>
      </c>
      <c r="E25" s="15">
        <v>1</v>
      </c>
      <c r="F25" s="15">
        <v>3</v>
      </c>
      <c r="G25" s="16">
        <v>1</v>
      </c>
      <c r="H25" s="16">
        <v>3</v>
      </c>
      <c r="I25" s="16">
        <v>3</v>
      </c>
      <c r="J25" s="16">
        <v>1</v>
      </c>
      <c r="K25" s="16">
        <v>1</v>
      </c>
      <c r="L25" s="16">
        <v>1</v>
      </c>
      <c r="M25" s="16">
        <v>1</v>
      </c>
      <c r="N25" s="16">
        <v>1</v>
      </c>
      <c r="O25" s="16">
        <v>1</v>
      </c>
    </row>
    <row r="26" spans="1:15" x14ac:dyDescent="0.25">
      <c r="A26" s="14">
        <v>23</v>
      </c>
      <c r="B26" s="15">
        <v>3</v>
      </c>
      <c r="C26" s="15">
        <v>4</v>
      </c>
      <c r="D26" s="15">
        <v>1</v>
      </c>
      <c r="E26" s="15">
        <v>1</v>
      </c>
      <c r="F26" s="15">
        <v>3</v>
      </c>
      <c r="G26" s="16">
        <v>1</v>
      </c>
      <c r="H26" s="16">
        <v>3</v>
      </c>
      <c r="I26" s="16">
        <v>3</v>
      </c>
      <c r="J26" s="16">
        <v>1</v>
      </c>
      <c r="K26" s="16">
        <v>1</v>
      </c>
      <c r="L26" s="16">
        <v>1</v>
      </c>
      <c r="M26" s="16">
        <v>1</v>
      </c>
      <c r="N26" s="16">
        <v>1</v>
      </c>
      <c r="O26" s="16">
        <v>1</v>
      </c>
    </row>
    <row r="27" spans="1:15" x14ac:dyDescent="0.25">
      <c r="A27" s="17">
        <v>24</v>
      </c>
      <c r="B27" s="18">
        <v>3</v>
      </c>
      <c r="C27" s="18">
        <v>4</v>
      </c>
      <c r="D27" s="18">
        <v>1</v>
      </c>
      <c r="E27" s="18">
        <v>1</v>
      </c>
      <c r="F27" s="18">
        <v>3</v>
      </c>
      <c r="G27" s="19">
        <v>1</v>
      </c>
      <c r="H27" s="19">
        <v>3</v>
      </c>
      <c r="I27" s="19">
        <v>3</v>
      </c>
      <c r="J27" s="19">
        <v>1</v>
      </c>
      <c r="K27" s="19">
        <v>1</v>
      </c>
      <c r="L27" s="19">
        <v>3</v>
      </c>
      <c r="M27" s="19">
        <v>3</v>
      </c>
      <c r="N27" s="19">
        <v>1</v>
      </c>
      <c r="O27" s="19">
        <v>1</v>
      </c>
    </row>
    <row r="28" spans="1:15" x14ac:dyDescent="0.25">
      <c r="D28" s="6"/>
      <c r="E28" s="6"/>
      <c r="H28" s="8"/>
      <c r="N28" s="8"/>
      <c r="O28" s="8"/>
    </row>
    <row r="29" spans="1:15" x14ac:dyDescent="0.25">
      <c r="A29" t="s">
        <v>12</v>
      </c>
      <c r="B29" s="3" t="s">
        <v>7</v>
      </c>
      <c r="E29" s="6"/>
      <c r="H29" s="8"/>
      <c r="I29" s="3" t="s">
        <v>7</v>
      </c>
      <c r="N29" s="3" t="s">
        <v>7</v>
      </c>
    </row>
    <row r="30" spans="1:15" x14ac:dyDescent="0.25">
      <c r="A30" t="s">
        <v>11</v>
      </c>
      <c r="B30" s="3" t="s">
        <v>8</v>
      </c>
      <c r="I30" s="3" t="s">
        <v>9</v>
      </c>
      <c r="N30" s="3" t="s">
        <v>10</v>
      </c>
    </row>
    <row r="31" spans="1:15" x14ac:dyDescent="0.25">
      <c r="A31" s="10" t="s">
        <v>13</v>
      </c>
      <c r="B31" s="5">
        <f>B2</f>
        <v>42171</v>
      </c>
      <c r="C31" s="5">
        <f t="shared" ref="C31:O31" si="1">C2</f>
        <v>42172</v>
      </c>
      <c r="D31" s="5">
        <f t="shared" si="1"/>
        <v>42173</v>
      </c>
      <c r="E31" s="5">
        <f t="shared" si="1"/>
        <v>42174</v>
      </c>
      <c r="F31" s="5">
        <f t="shared" si="1"/>
        <v>42175</v>
      </c>
      <c r="G31" s="5">
        <f t="shared" si="1"/>
        <v>42176</v>
      </c>
      <c r="H31" s="5">
        <f t="shared" si="1"/>
        <v>42177</v>
      </c>
      <c r="I31" s="5">
        <f t="shared" si="1"/>
        <v>42178</v>
      </c>
      <c r="J31" s="5">
        <f t="shared" si="1"/>
        <v>42179</v>
      </c>
      <c r="K31" s="5">
        <f t="shared" si="1"/>
        <v>42180</v>
      </c>
      <c r="L31" s="5">
        <f t="shared" si="1"/>
        <v>42181</v>
      </c>
      <c r="M31" s="5">
        <f t="shared" si="1"/>
        <v>42182</v>
      </c>
      <c r="N31" s="5">
        <f t="shared" si="1"/>
        <v>42183</v>
      </c>
      <c r="O31" s="5">
        <f t="shared" si="1"/>
        <v>42184</v>
      </c>
    </row>
    <row r="32" spans="1:15" x14ac:dyDescent="0.25">
      <c r="A32" s="10" t="s">
        <v>14</v>
      </c>
      <c r="B32" s="4">
        <v>0.58333333333333337</v>
      </c>
      <c r="I32" s="4">
        <v>0.29166666666666669</v>
      </c>
    </row>
    <row r="33" spans="1:9" x14ac:dyDescent="0.25">
      <c r="A33" s="10" t="s">
        <v>15</v>
      </c>
      <c r="B33" s="5">
        <v>42177</v>
      </c>
      <c r="I33" s="5">
        <v>42183</v>
      </c>
    </row>
    <row r="34" spans="1:9" x14ac:dyDescent="0.25">
      <c r="A34" s="10" t="s">
        <v>16</v>
      </c>
      <c r="B34" s="4">
        <v>0.625</v>
      </c>
      <c r="I34" s="4">
        <v>0.41666666666666669</v>
      </c>
    </row>
    <row r="36" spans="1:9" x14ac:dyDescent="0.25">
      <c r="A36" s="22" t="s">
        <v>19</v>
      </c>
      <c r="E36">
        <f>COUNTIF($E$4:$E$27,1)</f>
        <v>21</v>
      </c>
    </row>
    <row r="37" spans="1:9" x14ac:dyDescent="0.25">
      <c r="A37" s="21" t="s">
        <v>20</v>
      </c>
      <c r="E37">
        <f>COUNTIF($E$4:$E$27,2)</f>
        <v>0</v>
      </c>
    </row>
    <row r="38" spans="1:9" x14ac:dyDescent="0.25">
      <c r="A38" s="23" t="s">
        <v>21</v>
      </c>
      <c r="E38">
        <f>COUNTIF($E$4:$E$27,3)</f>
        <v>3</v>
      </c>
    </row>
    <row r="39" spans="1:9" x14ac:dyDescent="0.25">
      <c r="A39" s="20" t="s">
        <v>22</v>
      </c>
      <c r="E39">
        <f>COUNTIF($E$4:$E$27,4)</f>
        <v>0</v>
      </c>
    </row>
  </sheetData>
  <conditionalFormatting sqref="B4:O27 N28:O28">
    <cfRule type="cellIs" dxfId="3" priority="1" operator="equal">
      <formula>4</formula>
    </cfRule>
    <cfRule type="cellIs" dxfId="2" priority="2" operator="equal">
      <formula>3</formula>
    </cfRule>
    <cfRule type="cellIs" dxfId="1" priority="3" operator="equal">
      <formula>2</formula>
    </cfRule>
    <cfRule type="cellIs" dxfId="0" priority="4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2"/>
  <sheetViews>
    <sheetView tabSelected="1" workbookViewId="0">
      <selection activeCell="H11" sqref="H11"/>
    </sheetView>
  </sheetViews>
  <sheetFormatPr baseColWidth="10" defaultRowHeight="15" x14ac:dyDescent="0.25"/>
  <cols>
    <col min="1" max="1" width="16.7109375" customWidth="1"/>
    <col min="2" max="2" width="11.42578125" style="11"/>
  </cols>
  <sheetData>
    <row r="1" spans="1:68" x14ac:dyDescent="0.25">
      <c r="A1" t="s">
        <v>12</v>
      </c>
      <c r="B1" s="11" t="s">
        <v>11</v>
      </c>
      <c r="C1" t="s">
        <v>17</v>
      </c>
      <c r="D1" t="s">
        <v>14</v>
      </c>
      <c r="E1" t="s">
        <v>18</v>
      </c>
      <c r="F1" t="s">
        <v>16</v>
      </c>
    </row>
    <row r="2" spans="1:68" x14ac:dyDescent="0.25">
      <c r="A2" t="str">
        <f>IF($B2&lt;&gt;"",HLOOKUP($B2,Planning!$A$1:$O$34,29,FALSE),"")</f>
        <v>NTFX1/10207</v>
      </c>
      <c r="B2" s="11" t="s">
        <v>8</v>
      </c>
      <c r="C2" s="5">
        <f>IF($B2&lt;&gt;"",HLOOKUP($B2,Planning!$A$1:$O$34,31,FALSE),"")</f>
        <v>42171</v>
      </c>
      <c r="D2" s="7">
        <f>IF($B2&lt;&gt;"",HLOOKUP($B2,Planning!$A$1:$O$34,32,FALSE),"")</f>
        <v>0.58333333333333337</v>
      </c>
      <c r="E2" s="5">
        <f>IF($B2&lt;&gt;"",HLOOKUP($B2,Planning!$A$1:$O$34,33,FALSE),"")</f>
        <v>42177</v>
      </c>
      <c r="F2" s="7">
        <f>IF($B2&lt;&gt;"",HLOOKUP($B2,Planning!$A$1:$O$34,34,FALSE),"")</f>
        <v>0.625</v>
      </c>
      <c r="G2" s="6">
        <f>IF($B2&lt;&gt;"",DATEDIF(C2,E2,"d"),"")</f>
        <v>6</v>
      </c>
      <c r="H2" s="5">
        <f>C2</f>
        <v>42171</v>
      </c>
      <c r="I2">
        <f>IF($B2&lt;&gt;"",IF((G2-1)&lt;0,0,G2-1),"")</f>
        <v>5</v>
      </c>
      <c r="J2" s="5">
        <f>IF($B2&lt;&gt;"",C2-I2+G2,"")</f>
        <v>42172</v>
      </c>
      <c r="K2">
        <f>IF($B2&lt;&gt;"",IF((I2-1)&lt;0,0,I2-1),"")</f>
        <v>4</v>
      </c>
      <c r="L2" s="5">
        <f>IF($B2&lt;&gt;"",IF(J2="NA","NA",IF(OR(J2=H2,J2=$E$2),"NA",J2-K2+I2)),"")</f>
        <v>42173</v>
      </c>
      <c r="M2">
        <f t="shared" ref="M2" si="0">IF($B2&lt;&gt;"",IF((K2-1)&lt;0,0,K2-1),"")</f>
        <v>3</v>
      </c>
      <c r="N2" s="5">
        <f t="shared" ref="N2" si="1">IF($B2&lt;&gt;"",IF(L2="NA","NA",IF(OR(L2=J2,L2=$E$2),"NA",L2-M2+K2)),"")</f>
        <v>42174</v>
      </c>
      <c r="O2">
        <f t="shared" ref="O2" si="2">IF($B2&lt;&gt;"",IF((M2-1)&lt;0,0,M2-1),"")</f>
        <v>2</v>
      </c>
      <c r="P2" s="5">
        <f t="shared" ref="P2" si="3">IF($B2&lt;&gt;"",IF(N2="NA","NA",IF(OR(N2=L2,N2=$E$2),"NA",N2-O2+M2)),"")</f>
        <v>42175</v>
      </c>
      <c r="Q2">
        <f t="shared" ref="Q2" si="4">IF($B2&lt;&gt;"",IF((O2-1)&lt;0,0,O2-1),"")</f>
        <v>1</v>
      </c>
      <c r="R2" s="5">
        <f t="shared" ref="R2" si="5">IF($B2&lt;&gt;"",IF(P2="NA","NA",IF(OR(P2=N2,P2=$E$2),"NA",P2-Q2+O2)),"")</f>
        <v>42176</v>
      </c>
      <c r="S2">
        <f t="shared" ref="S2" si="6">IF($B2&lt;&gt;"",IF((Q2-1)&lt;0,0,Q2-1),"")</f>
        <v>0</v>
      </c>
      <c r="T2" s="5">
        <f t="shared" ref="T2" si="7">IF($B2&lt;&gt;"",IF(R2="NA","NA",IF(OR(R2=P2,R2=$E$2),"NA",R2-S2+Q2)),"")</f>
        <v>42177</v>
      </c>
      <c r="U2">
        <f t="shared" ref="U2" si="8">IF($B2&lt;&gt;"",IF((S2-1)&lt;0,0,S2-1),"")</f>
        <v>0</v>
      </c>
      <c r="V2" s="5" t="str">
        <f t="shared" ref="V2" si="9">IF($B2&lt;&gt;"",IF(T2="NA","NA",IF(OR(T2=R2,T2=$E$2),"NA",T2-U2+S2)),"")</f>
        <v>NA</v>
      </c>
      <c r="W2">
        <f t="shared" ref="W2" si="10">IF($B2&lt;&gt;"",IF((U2-1)&lt;0,0,U2-1),"")</f>
        <v>0</v>
      </c>
      <c r="X2" s="5" t="str">
        <f t="shared" ref="X2" si="11">IF($B2&lt;&gt;"",IF(V2="NA","NA",IF(OR(V2=T2,V2=$E$2),"NA",V2-W2+U2)),"")</f>
        <v>NA</v>
      </c>
      <c r="Y2">
        <f t="shared" ref="Y2" si="12">IF($B2&lt;&gt;"",IF((W2-1)&lt;0,0,W2-1),"")</f>
        <v>0</v>
      </c>
      <c r="Z2" s="5" t="str">
        <f t="shared" ref="Z2" si="13">IF($B2&lt;&gt;"",IF(X2="NA","NA",IF(OR(X2=V2,X2=$E$2),"NA",X2-Y2+W2)),"")</f>
        <v>NA</v>
      </c>
      <c r="AA2">
        <f t="shared" ref="AA2" si="14">IF($B2&lt;&gt;"",IF((Y2-1)&lt;0,0,Y2-1),"")</f>
        <v>0</v>
      </c>
      <c r="AB2" s="5" t="str">
        <f t="shared" ref="AB2" si="15">IF($B2&lt;&gt;"",IF(Z2="NA","NA",IF(OR(Z2=X2,Z2=$E$2),"NA",Z2-AA2+Y2)),"")</f>
        <v>NA</v>
      </c>
      <c r="AC2">
        <f t="shared" ref="AC2" si="16">IF($B2&lt;&gt;"",IF((AA2-1)&lt;0,0,AA2-1),"")</f>
        <v>0</v>
      </c>
      <c r="AD2" s="5" t="str">
        <f t="shared" ref="AD2" si="17">IF($B2&lt;&gt;"",IF(AB2="NA","NA",IF(OR(AB2=Z2,AB2=$E$2),"NA",AB2-AC2+AA2)),"")</f>
        <v>NA</v>
      </c>
      <c r="AE2">
        <f t="shared" ref="AE2" si="18">IF($B2&lt;&gt;"",IF((AC2-1)&lt;0,0,AC2-1),"")</f>
        <v>0</v>
      </c>
      <c r="AF2" s="5" t="str">
        <f t="shared" ref="AF2" si="19">IF($B2&lt;&gt;"",IF(AD2="NA","NA",IF(OR(AD2=AB2,AD2=$E$2),"NA",AD2-AE2+AC2)),"")</f>
        <v>NA</v>
      </c>
      <c r="AG2">
        <f t="shared" ref="AG2" si="20">IF($B2&lt;&gt;"",IF((AE2-1)&lt;0,0,AE2-1),"")</f>
        <v>0</v>
      </c>
      <c r="AH2" s="5" t="str">
        <f t="shared" ref="AH2" si="21">IF($B2&lt;&gt;"",IF(AF2="NA","NA",IF(OR(AF2=AD2,AF2=$E$2),"NA",AF2-AG2+AE2)),"")</f>
        <v>NA</v>
      </c>
      <c r="AI2">
        <f t="shared" ref="AI2" si="22">IF($B2&lt;&gt;"",IF((AG2-1)&lt;0,0,AG2-1),"")</f>
        <v>0</v>
      </c>
      <c r="AJ2" s="5" t="str">
        <f t="shared" ref="AJ2" si="23">IF($B2&lt;&gt;"",IF(AH2="NA","NA",IF(OR(AH2=AF2,AH2=$E$2),"NA",AH2-AI2+AG2)),"")</f>
        <v>NA</v>
      </c>
      <c r="AK2">
        <f t="shared" ref="AK2" si="24">IF($B2&lt;&gt;"",IF((AI2-1)&lt;0,0,AI2-1),"")</f>
        <v>0</v>
      </c>
      <c r="AL2" s="5" t="str">
        <f t="shared" ref="AL2" si="25">IF($B2&lt;&gt;"",IF(AJ2="NA","NA",IF(OR(AJ2=AH2,AJ2=$E$2),"NA",AJ2-AK2+AI2)),"")</f>
        <v>NA</v>
      </c>
      <c r="AM2">
        <f t="shared" ref="AM2" si="26">IF($B2&lt;&gt;"",IF((AK2-1)&lt;0,0,AK2-1),"")</f>
        <v>0</v>
      </c>
      <c r="AN2" s="5" t="str">
        <f t="shared" ref="AN2" si="27">IF($B2&lt;&gt;"",IF(AL2="NA","NA",IF(OR(AL2=AJ2,AL2=$E$2),"NA",AL2-AM2+AK2)),"")</f>
        <v>NA</v>
      </c>
      <c r="AO2">
        <f t="shared" ref="AO2" si="28">IF($B2&lt;&gt;"",IF((AM2-1)&lt;0,0,AM2-1),"")</f>
        <v>0</v>
      </c>
      <c r="AP2" s="5" t="str">
        <f t="shared" ref="AP2" si="29">IF($B2&lt;&gt;"",IF(AN2="NA","NA",IF(OR(AN2=AL2,AN2=$E$2),"NA",AN2-AO2+AM2)),"")</f>
        <v>NA</v>
      </c>
      <c r="AQ2">
        <f t="shared" ref="AQ2" si="30">IF($B2&lt;&gt;"",IF((AO2-1)&lt;0,0,AO2-1),"")</f>
        <v>0</v>
      </c>
      <c r="AR2" s="5" t="str">
        <f t="shared" ref="AR2" si="31">IF($B2&lt;&gt;"",IF(AP2="NA","NA",IF(OR(AP2=AN2,AP2=$E$2),"NA",AP2-AQ2+AO2)),"")</f>
        <v>NA</v>
      </c>
      <c r="AS2">
        <f t="shared" ref="AS2" si="32">IF($B2&lt;&gt;"",IF((AQ2-1)&lt;0,0,AQ2-1),"")</f>
        <v>0</v>
      </c>
      <c r="AT2" s="5" t="str">
        <f t="shared" ref="AT2" si="33">IF($B2&lt;&gt;"",IF(AR2="NA","NA",IF(OR(AR2=AP2,AR2=$E$2),"NA",AR2-AS2+AQ2)),"")</f>
        <v>NA</v>
      </c>
      <c r="AU2">
        <f t="shared" ref="AU2" si="34">IF($B2&lt;&gt;"",IF((AS2-1)&lt;0,0,AS2-1),"")</f>
        <v>0</v>
      </c>
      <c r="AV2" s="5" t="str">
        <f t="shared" ref="AV2" si="35">IF($B2&lt;&gt;"",IF(AT2="NA","NA",IF(OR(AT2=AR2,AT2=$E$2),"NA",AT2-AU2+AS2)),"")</f>
        <v>NA</v>
      </c>
      <c r="AW2">
        <f t="shared" ref="AW2" si="36">IF($B2&lt;&gt;"",IF((AU2-1)&lt;0,0,AU2-1),"")</f>
        <v>0</v>
      </c>
      <c r="AX2" s="5" t="str">
        <f t="shared" ref="AX2" si="37">IF($B2&lt;&gt;"",IF(AV2="NA","NA",IF(OR(AV2=AT2,AV2=$E$2),"NA",AV2-AW2+AU2)),"")</f>
        <v>NA</v>
      </c>
      <c r="AY2">
        <f t="shared" ref="AY2" si="38">IF($B2&lt;&gt;"",IF((AW2-1)&lt;0,0,AW2-1),"")</f>
        <v>0</v>
      </c>
      <c r="AZ2" s="5" t="str">
        <f t="shared" ref="AZ2" si="39">IF($B2&lt;&gt;"",IF(AX2="NA","NA",IF(OR(AX2=AV2,AX2=$E$2),"NA",AX2-AY2+AW2)),"")</f>
        <v>NA</v>
      </c>
      <c r="BA2">
        <f t="shared" ref="BA2" si="40">IF($B2&lt;&gt;"",IF((AY2-1)&lt;0,0,AY2-1),"")</f>
        <v>0</v>
      </c>
      <c r="BB2" s="5" t="str">
        <f t="shared" ref="BB2" si="41">IF($B2&lt;&gt;"",IF(AZ2="NA","NA",IF(OR(AZ2=AX2,AZ2=$E$2),"NA",AZ2-BA2+AY2)),"")</f>
        <v>NA</v>
      </c>
      <c r="BC2">
        <f t="shared" ref="BC2" si="42">IF($B2&lt;&gt;"",IF((BA2-1)&lt;0,0,BA2-1),"")</f>
        <v>0</v>
      </c>
      <c r="BD2" s="5" t="str">
        <f t="shared" ref="BD2" si="43">IF($B2&lt;&gt;"",IF(BB2="NA","NA",IF(OR(BB2=AZ2,BB2=$E$2),"NA",BB2-BC2+BA2)),"")</f>
        <v>NA</v>
      </c>
      <c r="BE2">
        <f t="shared" ref="BE2" si="44">IF($B2&lt;&gt;"",IF((BC2-1)&lt;0,0,BC2-1),"")</f>
        <v>0</v>
      </c>
      <c r="BF2" s="5" t="str">
        <f t="shared" ref="BF2" si="45">IF($B2&lt;&gt;"",IF(BD2="NA","NA",IF(OR(BD2=BB2,BD2=$E$2),"NA",BD2-BE2+BC2)),"")</f>
        <v>NA</v>
      </c>
      <c r="BG2">
        <f t="shared" ref="BG2" si="46">IF($B2&lt;&gt;"",IF((BE2-1)&lt;0,0,BE2-1),"")</f>
        <v>0</v>
      </c>
      <c r="BH2" s="5" t="str">
        <f t="shared" ref="BH2" si="47">IF($B2&lt;&gt;"",IF(BF2="NA","NA",IF(OR(BF2=BD2,BF2=$E$2),"NA",BF2-BG2+BE2)),"")</f>
        <v>NA</v>
      </c>
      <c r="BI2">
        <f t="shared" ref="BI2" si="48">IF($B2&lt;&gt;"",IF((BG2-1)&lt;0,0,BG2-1),"")</f>
        <v>0</v>
      </c>
      <c r="BJ2" s="5" t="str">
        <f t="shared" ref="BJ2" si="49">IF($B2&lt;&gt;"",IF(BH2="NA","NA",IF(OR(BH2=BF2,BH2=$E$2),"NA",BH2-BI2+BG2)),"")</f>
        <v>NA</v>
      </c>
      <c r="BK2">
        <f t="shared" ref="BK2" si="50">IF($B2&lt;&gt;"",IF((BI2-1)&lt;0,0,BI2-1),"")</f>
        <v>0</v>
      </c>
      <c r="BL2" s="5" t="str">
        <f t="shared" ref="BL2" si="51">IF($B2&lt;&gt;"",IF(BJ2="NA","NA",IF(OR(BJ2=BH2,BJ2=$E$2),"NA",BJ2-BK2+BI2)),"")</f>
        <v>NA</v>
      </c>
      <c r="BM2">
        <f t="shared" ref="BM2" si="52">IF($B2&lt;&gt;"",IF((BK2-1)&lt;0,0,BK2-1),"")</f>
        <v>0</v>
      </c>
      <c r="BN2" s="5" t="str">
        <f t="shared" ref="BN2" si="53">IF($B2&lt;&gt;"",IF(BL2="NA","NA",IF(OR(BL2=BJ2,BL2=$E$2),"NA",BL2-BM2+BK2)),"")</f>
        <v>NA</v>
      </c>
      <c r="BO2">
        <f t="shared" ref="BO2" si="54">IF($B2&lt;&gt;"",IF((BM2-1)&lt;0,0,BM2-1),"")</f>
        <v>0</v>
      </c>
      <c r="BP2" s="5" t="str">
        <f t="shared" ref="BP2" si="55">IF($B2&lt;&gt;"",IF(BN2="NA","NA",IF(OR(BN2=BL2,BN2=$E$2),"NA",BN2-BO2+BM2)),"")</f>
        <v>NA</v>
      </c>
    </row>
    <row r="3" spans="1:68" x14ac:dyDescent="0.25">
      <c r="A3" t="str">
        <f>IF($B3&lt;&gt;"",HLOOKUP($B3,Planning!$A$1:$O$34,29,FALSE),"")</f>
        <v/>
      </c>
      <c r="C3" s="5" t="str">
        <f>IF($B3&lt;&gt;"",HLOOKUP($B3,Planning!$A$1:$O$34,31,FALSE),"")</f>
        <v/>
      </c>
      <c r="D3" s="7" t="str">
        <f>IF($B3&lt;&gt;"",HLOOKUP($B3,Planning!$A$1:$O$34,32,FALSE),"")</f>
        <v/>
      </c>
      <c r="E3" s="5" t="str">
        <f>IF($B3&lt;&gt;"",HLOOKUP($B3,Planning!$A$1:$O$34,33,FALSE),"")</f>
        <v/>
      </c>
      <c r="F3" s="7" t="str">
        <f>IF($B3&lt;&gt;"",HLOOKUP($B3,Planning!$A$1:$O$34,34,FALSE),"")</f>
        <v/>
      </c>
      <c r="G3" s="7"/>
      <c r="H3" s="7"/>
      <c r="I3" s="7"/>
    </row>
    <row r="4" spans="1:68" x14ac:dyDescent="0.25">
      <c r="A4" t="str">
        <f>IF($B4&lt;&gt;"",HLOOKUP($B4,Planning!$A$1:$O$34,29,FALSE),"")</f>
        <v/>
      </c>
      <c r="C4" s="5" t="str">
        <f>IF($B4&lt;&gt;"",HLOOKUP($B4,Planning!$A$1:$O$34,31,FALSE),"")</f>
        <v/>
      </c>
      <c r="D4" s="7" t="str">
        <f>IF($B4&lt;&gt;"",HLOOKUP($B4,Planning!$A$1:$O$34,32,FALSE),"")</f>
        <v/>
      </c>
      <c r="E4" s="5" t="str">
        <f>IF($B4&lt;&gt;"",HLOOKUP($B4,Planning!$A$1:$O$34,33,FALSE),"")</f>
        <v/>
      </c>
      <c r="F4" s="7" t="str">
        <f>IF($B4&lt;&gt;"",HLOOKUP($B4,Planning!$A$1:$O$34,34,FALSE),"")</f>
        <v/>
      </c>
      <c r="G4" s="7"/>
      <c r="H4" s="7"/>
      <c r="I4" s="7"/>
    </row>
    <row r="5" spans="1:68" x14ac:dyDescent="0.25">
      <c r="A5" t="str">
        <f>IF($B5&lt;&gt;"",HLOOKUP($B5,Planning!$A$1:$O$34,29,FALSE),"")</f>
        <v/>
      </c>
      <c r="C5" s="5" t="str">
        <f>IF($B5&lt;&gt;"",HLOOKUP($B5,Planning!$A$1:$O$34,31,FALSE),"")</f>
        <v/>
      </c>
      <c r="D5" s="7" t="str">
        <f>IF($B5&lt;&gt;"",HLOOKUP($B5,Planning!$A$1:$O$34,32,FALSE),"")</f>
        <v/>
      </c>
      <c r="E5" s="5" t="str">
        <f>IF($B5&lt;&gt;"",HLOOKUP($B5,Planning!$A$1:$O$34,33,FALSE),"")</f>
        <v/>
      </c>
      <c r="F5" s="7" t="str">
        <f>IF($B5&lt;&gt;"",HLOOKUP($B5,Planning!$A$1:$O$34,34,FALSE),"")</f>
        <v/>
      </c>
      <c r="G5" s="7"/>
      <c r="H5" s="7"/>
      <c r="I5" s="7"/>
    </row>
    <row r="6" spans="1:68" x14ac:dyDescent="0.25">
      <c r="A6" t="str">
        <f>IF($B6&lt;&gt;"",HLOOKUP($B6,Planning!$A$1:$O$34,29,FALSE),"")</f>
        <v/>
      </c>
      <c r="C6" s="5" t="str">
        <f>IF($B6&lt;&gt;"",HLOOKUP($B6,Planning!$A$1:$O$34,31,FALSE),"")</f>
        <v/>
      </c>
      <c r="D6" s="7" t="str">
        <f>IF($B6&lt;&gt;"",HLOOKUP($B6,Planning!$A$1:$O$34,32,FALSE),"")</f>
        <v/>
      </c>
      <c r="E6" s="5" t="str">
        <f>IF($B6&lt;&gt;"",HLOOKUP($B6,Planning!$A$1:$O$34,33,FALSE),"")</f>
        <v/>
      </c>
      <c r="F6" s="7" t="str">
        <f>IF($B6&lt;&gt;"",HLOOKUP($B6,Planning!$A$1:$O$34,34,FALSE),"")</f>
        <v/>
      </c>
      <c r="G6" s="7"/>
      <c r="H6" s="7"/>
      <c r="I6" s="7"/>
    </row>
    <row r="7" spans="1:68" x14ac:dyDescent="0.25">
      <c r="A7" t="str">
        <f>IF($B7&lt;&gt;"",HLOOKUP($B7,Planning!$A$1:$O$34,29,FALSE),"")</f>
        <v/>
      </c>
      <c r="C7" s="5" t="str">
        <f>IF($B7&lt;&gt;"",HLOOKUP($B7,Planning!$A$1:$O$34,31,FALSE),"")</f>
        <v/>
      </c>
      <c r="D7" s="7" t="str">
        <f>IF($B7&lt;&gt;"",HLOOKUP($B7,Planning!$A$1:$O$34,32,FALSE),"")</f>
        <v/>
      </c>
      <c r="E7" s="5" t="str">
        <f>IF($B7&lt;&gt;"",HLOOKUP($B7,Planning!$A$1:$O$34,33,FALSE),"")</f>
        <v/>
      </c>
      <c r="F7" s="7" t="str">
        <f>IF($B7&lt;&gt;"",HLOOKUP($B7,Planning!$A$1:$O$34,34,FALSE),"")</f>
        <v/>
      </c>
      <c r="G7" s="7"/>
      <c r="H7" s="7"/>
      <c r="I7" s="7"/>
    </row>
    <row r="8" spans="1:68" x14ac:dyDescent="0.25">
      <c r="A8" t="str">
        <f>IF($B8&lt;&gt;"",HLOOKUP($B8,Planning!$A$1:$O$34,29,FALSE),"")</f>
        <v/>
      </c>
      <c r="C8" s="5" t="str">
        <f>IF($B8&lt;&gt;"",HLOOKUP($B8,Planning!$A$1:$O$34,31,FALSE),"")</f>
        <v/>
      </c>
      <c r="D8" s="7" t="str">
        <f>IF($B8&lt;&gt;"",HLOOKUP($B8,Planning!$A$1:$O$34,32,FALSE),"")</f>
        <v/>
      </c>
      <c r="E8" s="5" t="str">
        <f>IF($B8&lt;&gt;"",HLOOKUP($B8,Planning!$A$1:$O$34,33,FALSE),"")</f>
        <v/>
      </c>
      <c r="F8" s="7" t="str">
        <f>IF($B8&lt;&gt;"",HLOOKUP($B8,Planning!$A$1:$O$34,34,FALSE),"")</f>
        <v/>
      </c>
      <c r="G8" s="7"/>
      <c r="H8" s="7"/>
      <c r="I8" s="7"/>
    </row>
    <row r="9" spans="1:68" x14ac:dyDescent="0.25">
      <c r="A9" t="str">
        <f>IF($B9&lt;&gt;"",HLOOKUP($B9,Planning!$A$1:$O$34,29,FALSE),"")</f>
        <v/>
      </c>
      <c r="C9" s="5" t="str">
        <f>IF($B9&lt;&gt;"",HLOOKUP($B9,Planning!$A$1:$O$34,31,FALSE),"")</f>
        <v/>
      </c>
      <c r="D9" s="7" t="str">
        <f>IF($B9&lt;&gt;"",HLOOKUP($B9,Planning!$A$1:$O$34,32,FALSE),"")</f>
        <v/>
      </c>
      <c r="E9" s="5" t="str">
        <f>IF($B9&lt;&gt;"",HLOOKUP($B9,Planning!$A$1:$O$34,33,FALSE),"")</f>
        <v/>
      </c>
      <c r="F9" s="7" t="str">
        <f>IF($B9&lt;&gt;"",HLOOKUP($B9,Planning!$A$1:$O$34,34,FALSE),"")</f>
        <v/>
      </c>
      <c r="G9" s="7"/>
      <c r="H9" s="7"/>
      <c r="I9" s="7"/>
      <c r="J9" s="6"/>
      <c r="K9" s="6"/>
    </row>
    <row r="10" spans="1:68" x14ac:dyDescent="0.25">
      <c r="A10" t="str">
        <f>IF($B10&lt;&gt;"",HLOOKUP($B10,Planning!$A$1:$O$34,29,FALSE),"")</f>
        <v/>
      </c>
      <c r="C10" s="5" t="str">
        <f>IF($B10&lt;&gt;"",HLOOKUP($B10,Planning!$A$1:$O$34,31,FALSE),"")</f>
        <v/>
      </c>
      <c r="D10" s="7" t="str">
        <f>IF($B10&lt;&gt;"",HLOOKUP($B10,Planning!$A$1:$O$34,32,FALSE),"")</f>
        <v/>
      </c>
      <c r="E10" s="5" t="str">
        <f>IF($B10&lt;&gt;"",HLOOKUP($B10,Planning!$A$1:$O$34,33,FALSE),"")</f>
        <v/>
      </c>
      <c r="F10" s="7" t="str">
        <f>IF($B10&lt;&gt;"",HLOOKUP($B10,Planning!$A$1:$O$34,34,FALSE),"")</f>
        <v/>
      </c>
      <c r="G10" s="7"/>
      <c r="H10" s="7"/>
      <c r="I10" s="7"/>
    </row>
    <row r="11" spans="1:68" x14ac:dyDescent="0.25">
      <c r="A11" t="str">
        <f>IF($B11&lt;&gt;"",HLOOKUP($B11,Planning!$A$1:$O$34,29,FALSE),"")</f>
        <v/>
      </c>
      <c r="C11" s="5" t="str">
        <f>IF($B11&lt;&gt;"",HLOOKUP($B11,Planning!$A$1:$O$34,31,FALSE),"")</f>
        <v/>
      </c>
      <c r="D11" s="7" t="str">
        <f>IF($B11&lt;&gt;"",HLOOKUP($B11,Planning!$A$1:$O$34,32,FALSE),"")</f>
        <v/>
      </c>
      <c r="E11" s="5" t="str">
        <f>IF($B11&lt;&gt;"",HLOOKUP($B11,Planning!$A$1:$O$34,33,FALSE),"")</f>
        <v/>
      </c>
      <c r="F11" s="7" t="str">
        <f>IF($B11&lt;&gt;"",HLOOKUP($B11,Planning!$A$1:$O$34,34,FALSE),"")</f>
        <v/>
      </c>
      <c r="G11" s="7"/>
      <c r="H11" s="7"/>
      <c r="I11" s="7"/>
    </row>
    <row r="12" spans="1:68" x14ac:dyDescent="0.25">
      <c r="A12" t="str">
        <f>IF($B12&lt;&gt;"",HLOOKUP($B12,Planning!$A$1:$O$34,29,FALSE),"")</f>
        <v/>
      </c>
      <c r="C12" s="5" t="str">
        <f>IF($B12&lt;&gt;"",HLOOKUP($B12,Planning!$A$1:$O$34,31,FALSE),"")</f>
        <v/>
      </c>
      <c r="D12" s="7" t="str">
        <f>IF($B12&lt;&gt;"",HLOOKUP($B12,Planning!$A$1:$O$34,32,FALSE),"")</f>
        <v/>
      </c>
      <c r="E12" s="5" t="str">
        <f>IF($B12&lt;&gt;"",HLOOKUP($B12,Planning!$A$1:$O$34,33,FALSE),"")</f>
        <v/>
      </c>
      <c r="F12" s="7" t="str">
        <f>IF($B12&lt;&gt;"",HLOOKUP($B12,Planning!$A$1:$O$34,34,FALSE),"")</f>
        <v/>
      </c>
      <c r="G12" s="7"/>
      <c r="H12" s="7"/>
      <c r="I12" s="7"/>
    </row>
    <row r="13" spans="1:68" x14ac:dyDescent="0.25">
      <c r="A13" t="str">
        <f>IF($B13&lt;&gt;"",HLOOKUP($B13,Planning!$A$1:$O$34,29,FALSE),"")</f>
        <v/>
      </c>
      <c r="C13" s="5" t="str">
        <f>IF($B13&lt;&gt;"",HLOOKUP($B13,Planning!$A$1:$O$34,31,FALSE),"")</f>
        <v/>
      </c>
      <c r="D13" s="7" t="str">
        <f>IF($B13&lt;&gt;"",HLOOKUP($B13,Planning!$A$1:$O$34,32,FALSE),"")</f>
        <v/>
      </c>
      <c r="E13" s="5" t="str">
        <f>IF($B13&lt;&gt;"",HLOOKUP($B13,Planning!$A$1:$O$34,33,FALSE),"")</f>
        <v/>
      </c>
      <c r="F13" s="7" t="str">
        <f>IF($B13&lt;&gt;"",HLOOKUP($B13,Planning!$A$1:$O$34,34,FALSE),"")</f>
        <v/>
      </c>
      <c r="G13" s="7"/>
      <c r="H13" s="7"/>
      <c r="I13" s="7"/>
    </row>
    <row r="14" spans="1:68" x14ac:dyDescent="0.25">
      <c r="A14" t="str">
        <f>IF($B14&lt;&gt;"",HLOOKUP($B14,Planning!$A$1:$O$34,29,FALSE),"")</f>
        <v/>
      </c>
      <c r="C14" s="5" t="str">
        <f>IF($B14&lt;&gt;"",HLOOKUP($B14,Planning!$A$1:$O$34,31,FALSE),"")</f>
        <v/>
      </c>
      <c r="D14" s="7" t="str">
        <f>IF($B14&lt;&gt;"",HLOOKUP($B14,Planning!$A$1:$O$34,32,FALSE),"")</f>
        <v/>
      </c>
      <c r="E14" s="5" t="str">
        <f>IF($B14&lt;&gt;"",HLOOKUP($B14,Planning!$A$1:$O$34,33,FALSE),"")</f>
        <v/>
      </c>
      <c r="F14" s="7" t="str">
        <f>IF($B14&lt;&gt;"",HLOOKUP($B14,Planning!$A$1:$O$34,34,FALSE),"")</f>
        <v/>
      </c>
      <c r="G14" s="7"/>
      <c r="H14" s="7"/>
      <c r="I14" s="7"/>
    </row>
    <row r="15" spans="1:68" x14ac:dyDescent="0.25">
      <c r="A15" t="str">
        <f>IF($B15&lt;&gt;"",HLOOKUP($B15,Planning!$A$1:$O$34,29,FALSE),"")</f>
        <v/>
      </c>
      <c r="C15" s="5" t="str">
        <f>IF($B15&lt;&gt;"",HLOOKUP($B15,Planning!$A$1:$O$34,31,FALSE),"")</f>
        <v/>
      </c>
      <c r="D15" s="7" t="str">
        <f>IF($B15&lt;&gt;"",HLOOKUP($B15,Planning!$A$1:$O$34,32,FALSE),"")</f>
        <v/>
      </c>
      <c r="E15" s="5" t="str">
        <f>IF($B15&lt;&gt;"",HLOOKUP($B15,Planning!$A$1:$O$34,33,FALSE),"")</f>
        <v/>
      </c>
      <c r="F15" s="7" t="str">
        <f>IF($B15&lt;&gt;"",HLOOKUP($B15,Planning!$A$1:$O$34,34,FALSE),"")</f>
        <v/>
      </c>
      <c r="G15" s="7"/>
      <c r="H15" s="7"/>
      <c r="I15" s="7"/>
    </row>
    <row r="16" spans="1:68" x14ac:dyDescent="0.25">
      <c r="A16" t="str">
        <f>IF($B16&lt;&gt;"",HLOOKUP($B16,Planning!$A$1:$O$34,29,FALSE),"")</f>
        <v/>
      </c>
      <c r="C16" s="5" t="str">
        <f>IF($B16&lt;&gt;"",HLOOKUP($B16,Planning!$A$1:$O$34,31,FALSE),"")</f>
        <v/>
      </c>
      <c r="D16" s="7" t="str">
        <f>IF($B16&lt;&gt;"",HLOOKUP($B16,Planning!$A$1:$O$34,32,FALSE),"")</f>
        <v/>
      </c>
      <c r="E16" s="5" t="str">
        <f>IF($B16&lt;&gt;"",HLOOKUP($B16,Planning!$A$1:$O$34,33,FALSE),"")</f>
        <v/>
      </c>
      <c r="F16" s="7" t="str">
        <f>IF($B16&lt;&gt;"",HLOOKUP($B16,Planning!$A$1:$O$34,34,FALSE),"")</f>
        <v/>
      </c>
      <c r="G16" s="7"/>
      <c r="H16" s="7"/>
      <c r="I16" s="7"/>
    </row>
    <row r="17" spans="1:9" x14ac:dyDescent="0.25">
      <c r="A17" t="str">
        <f>IF($B17&lt;&gt;"",HLOOKUP($B17,Planning!$A$1:$O$34,29,FALSE),"")</f>
        <v/>
      </c>
      <c r="C17" s="5" t="str">
        <f>IF($B17&lt;&gt;"",HLOOKUP($B17,Planning!$A$1:$O$34,31,FALSE),"")</f>
        <v/>
      </c>
      <c r="D17" s="7" t="str">
        <f>IF($B17&lt;&gt;"",HLOOKUP($B17,Planning!$A$1:$O$34,32,FALSE),"")</f>
        <v/>
      </c>
      <c r="E17" s="5" t="str">
        <f>IF($B17&lt;&gt;"",HLOOKUP($B17,Planning!$A$1:$O$34,33,FALSE),"")</f>
        <v/>
      </c>
      <c r="F17" s="7" t="str">
        <f>IF($B17&lt;&gt;"",HLOOKUP($B17,Planning!$A$1:$O$34,34,FALSE),"")</f>
        <v/>
      </c>
      <c r="G17" s="7"/>
      <c r="H17" s="7"/>
      <c r="I17" s="7"/>
    </row>
    <row r="18" spans="1:9" x14ac:dyDescent="0.25">
      <c r="A18" t="str">
        <f>IF($B18&lt;&gt;"",HLOOKUP($B18,Planning!$A$1:$O$34,29,FALSE),"")</f>
        <v/>
      </c>
      <c r="C18" s="5" t="str">
        <f>IF($B18&lt;&gt;"",HLOOKUP($B18,Planning!$A$1:$O$34,31,FALSE),"")</f>
        <v/>
      </c>
      <c r="D18" s="7" t="str">
        <f>IF($B18&lt;&gt;"",HLOOKUP($B18,Planning!$A$1:$O$34,32,FALSE),"")</f>
        <v/>
      </c>
      <c r="E18" s="5" t="str">
        <f>IF($B18&lt;&gt;"",HLOOKUP($B18,Planning!$A$1:$O$34,33,FALSE),"")</f>
        <v/>
      </c>
      <c r="F18" s="7" t="str">
        <f>IF($B18&lt;&gt;"",HLOOKUP($B18,Planning!$A$1:$O$34,34,FALSE),"")</f>
        <v/>
      </c>
      <c r="G18" s="7"/>
      <c r="H18" s="7"/>
      <c r="I18" s="7"/>
    </row>
    <row r="19" spans="1:9" x14ac:dyDescent="0.25">
      <c r="A19" t="str">
        <f>IF($B19&lt;&gt;"",HLOOKUP($B19,Planning!$A$1:$O$34,29,FALSE),"")</f>
        <v/>
      </c>
      <c r="C19" s="5" t="str">
        <f>IF($B19&lt;&gt;"",HLOOKUP($B19,Planning!$A$1:$O$34,31,FALSE),"")</f>
        <v/>
      </c>
      <c r="D19" s="7" t="str">
        <f>IF($B19&lt;&gt;"",HLOOKUP($B19,Planning!$A$1:$O$34,32,FALSE),"")</f>
        <v/>
      </c>
      <c r="E19" s="5" t="str">
        <f>IF($B19&lt;&gt;"",HLOOKUP($B19,Planning!$A$1:$O$34,33,FALSE),"")</f>
        <v/>
      </c>
      <c r="F19" s="7" t="str">
        <f>IF($B19&lt;&gt;"",HLOOKUP($B19,Planning!$A$1:$O$34,34,FALSE),"")</f>
        <v/>
      </c>
      <c r="G19" s="7"/>
      <c r="H19" s="7"/>
      <c r="I19" s="7"/>
    </row>
    <row r="20" spans="1:9" x14ac:dyDescent="0.25">
      <c r="C20" s="5"/>
      <c r="D20" s="7"/>
      <c r="E20" s="5"/>
      <c r="F20" s="7"/>
      <c r="G20" s="7"/>
      <c r="H20" s="7"/>
      <c r="I20" s="7"/>
    </row>
    <row r="21" spans="1:9" x14ac:dyDescent="0.25">
      <c r="C21" s="5"/>
      <c r="D21" s="7"/>
      <c r="E21" s="5"/>
      <c r="F21" s="7"/>
      <c r="G21" s="7"/>
      <c r="H21" s="7"/>
      <c r="I21" s="7"/>
    </row>
    <row r="22" spans="1:9" x14ac:dyDescent="0.25">
      <c r="C22" s="5"/>
      <c r="D22" s="7"/>
      <c r="E22" s="5"/>
      <c r="F22" s="7"/>
      <c r="G22" s="7"/>
      <c r="H22" s="7"/>
      <c r="I2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Tableau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MM. Mourton INNOCAPS</dc:creator>
  <cp:lastModifiedBy>Magali ME. Evrard</cp:lastModifiedBy>
  <dcterms:created xsi:type="dcterms:W3CDTF">2014-03-27T07:14:46Z</dcterms:created>
  <dcterms:modified xsi:type="dcterms:W3CDTF">2015-07-01T07:56:51Z</dcterms:modified>
</cp:coreProperties>
</file>