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9440" windowHeight="9780" activeTab="6"/>
  </bookViews>
  <sheets>
    <sheet name="X" sheetId="1" r:id="rId1"/>
    <sheet name="Y" sheetId="7" r:id="rId2"/>
    <sheet name="Z" sheetId="6" r:id="rId3"/>
    <sheet name="Calcul" sheetId="2" r:id="rId4"/>
    <sheet name="Liste PF" sheetId="3" r:id="rId5"/>
    <sheet name="OF" sheetId="4" r:id="rId6"/>
    <sheet name="Appro" sheetId="5" r:id="rId7"/>
  </sheets>
  <externalReferences>
    <externalReference r:id="rId8"/>
    <externalReference r:id="rId9"/>
  </externalReferences>
  <definedNames>
    <definedName name="_xlnm._FilterDatabase" localSheetId="6" hidden="1">Appro!$A$2:$G$6</definedName>
    <definedName name="_xlnm._FilterDatabase" localSheetId="5" hidden="1">OF!$A$2:$E$7</definedName>
    <definedName name="ateliers">'[1]Liste PF'!$A$71:$A$74</definedName>
    <definedName name="LOT" localSheetId="6">'[1]Liste PF'!$A$76:$A$78</definedName>
    <definedName name="LOT">'Liste PF'!$A$51:$A$75</definedName>
    <definedName name="PF">'[1]Liste PF'!$B$1:$B$30</definedName>
    <definedName name="PF_POUDRE">'Liste PF'!$A$1:$A$50</definedName>
    <definedName name="slim">[2]Feuil1!$E$9:$E$13</definedName>
    <definedName name="_xlnm.Print_Area" localSheetId="6">Appro!$A$1:$K$41</definedName>
    <definedName name="_xlnm.Print_Area" localSheetId="5">OF!$A$1:$E$52</definedName>
  </definedNames>
  <calcPr calcId="124519"/>
</workbook>
</file>

<file path=xl/calcChain.xml><?xml version="1.0" encoding="utf-8"?>
<calcChain xmlns="http://schemas.openxmlformats.org/spreadsheetml/2006/main">
  <c r="F25" i="2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B26"/>
  <c r="B27"/>
  <c r="B28"/>
  <c r="B29"/>
  <c r="B30"/>
  <c r="B31"/>
  <c r="B32"/>
  <c r="B33"/>
  <c r="B34"/>
  <c r="B25"/>
  <c r="D5" i="7"/>
  <c r="AE30" i="2" s="1"/>
  <c r="AD16" i="7"/>
  <c r="AD34" i="2" s="1"/>
  <c r="AC16" i="7"/>
  <c r="AC34" i="2" s="1"/>
  <c r="AB16" i="7"/>
  <c r="AB34" i="2" s="1"/>
  <c r="AA16" i="7"/>
  <c r="AA34" i="2" s="1"/>
  <c r="Z16" i="7"/>
  <c r="Z34" i="2" s="1"/>
  <c r="Y16" i="7"/>
  <c r="Y34" i="2" s="1"/>
  <c r="X16" i="7"/>
  <c r="X34" i="2" s="1"/>
  <c r="W16" i="7"/>
  <c r="W34" i="2" s="1"/>
  <c r="V16" i="7"/>
  <c r="V34" i="2" s="1"/>
  <c r="U16" i="7"/>
  <c r="U34" i="2" s="1"/>
  <c r="T16" i="7"/>
  <c r="T34" i="2" s="1"/>
  <c r="S16" i="7"/>
  <c r="S34" i="2" s="1"/>
  <c r="R16" i="7"/>
  <c r="R34" i="2" s="1"/>
  <c r="Q16" i="7"/>
  <c r="Q34" i="2" s="1"/>
  <c r="P16" i="7"/>
  <c r="P34" i="2" s="1"/>
  <c r="O16" i="7"/>
  <c r="O34" i="2" s="1"/>
  <c r="N16" i="7"/>
  <c r="N34" i="2" s="1"/>
  <c r="M16" i="7"/>
  <c r="M34" i="2" s="1"/>
  <c r="L16" i="7"/>
  <c r="L34" i="2" s="1"/>
  <c r="K16" i="7"/>
  <c r="K34" i="2" s="1"/>
  <c r="J16" i="7"/>
  <c r="J34" i="2" s="1"/>
  <c r="I16" i="7"/>
  <c r="I34" i="2" s="1"/>
  <c r="H16" i="7"/>
  <c r="H34" i="2" s="1"/>
  <c r="G16" i="7"/>
  <c r="G34" i="2" s="1"/>
  <c r="F16" i="7"/>
  <c r="F34" i="2" s="1"/>
  <c r="AD15" i="7"/>
  <c r="AD33" i="2" s="1"/>
  <c r="AC15" i="7"/>
  <c r="AC33" i="2" s="1"/>
  <c r="AB15" i="7"/>
  <c r="AB33" i="2" s="1"/>
  <c r="AA15" i="7"/>
  <c r="AA33" i="2" s="1"/>
  <c r="Z15" i="7"/>
  <c r="Z33" i="2" s="1"/>
  <c r="Y15" i="7"/>
  <c r="Y33" i="2" s="1"/>
  <c r="X15" i="7"/>
  <c r="X33" i="2" s="1"/>
  <c r="W15" i="7"/>
  <c r="W33" i="2" s="1"/>
  <c r="V15" i="7"/>
  <c r="V33" i="2" s="1"/>
  <c r="U15" i="7"/>
  <c r="U33" i="2" s="1"/>
  <c r="T15" i="7"/>
  <c r="T33" i="2" s="1"/>
  <c r="S15" i="7"/>
  <c r="S33" i="2" s="1"/>
  <c r="R15" i="7"/>
  <c r="R33" i="2" s="1"/>
  <c r="Q15" i="7"/>
  <c r="Q33" i="2" s="1"/>
  <c r="P15" i="7"/>
  <c r="P33" i="2" s="1"/>
  <c r="O15" i="7"/>
  <c r="O33" i="2" s="1"/>
  <c r="N15" i="7"/>
  <c r="N33" i="2" s="1"/>
  <c r="M15" i="7"/>
  <c r="M33" i="2" s="1"/>
  <c r="L15" i="7"/>
  <c r="L33" i="2" s="1"/>
  <c r="K15" i="7"/>
  <c r="K33" i="2" s="1"/>
  <c r="J15" i="7"/>
  <c r="J33" i="2" s="1"/>
  <c r="I15" i="7"/>
  <c r="I33" i="2" s="1"/>
  <c r="H15" i="7"/>
  <c r="H33" i="2" s="1"/>
  <c r="G15" i="7"/>
  <c r="G33" i="2" s="1"/>
  <c r="F15" i="7"/>
  <c r="F33" i="2" s="1"/>
  <c r="AD14" i="7"/>
  <c r="AD32" i="2" s="1"/>
  <c r="AC14" i="7"/>
  <c r="AC32" i="2" s="1"/>
  <c r="AB14" i="7"/>
  <c r="AB32" i="2" s="1"/>
  <c r="AA14" i="7"/>
  <c r="AA32" i="2" s="1"/>
  <c r="Z14" i="7"/>
  <c r="Z32" i="2" s="1"/>
  <c r="Y14" i="7"/>
  <c r="Y32" i="2" s="1"/>
  <c r="X14" i="7"/>
  <c r="X32" i="2" s="1"/>
  <c r="W14" i="7"/>
  <c r="W32" i="2" s="1"/>
  <c r="V14" i="7"/>
  <c r="V32" i="2" s="1"/>
  <c r="U14" i="7"/>
  <c r="U32" i="2" s="1"/>
  <c r="T14" i="7"/>
  <c r="T32" i="2" s="1"/>
  <c r="S14" i="7"/>
  <c r="S32" i="2" s="1"/>
  <c r="R14" i="7"/>
  <c r="R32" i="2" s="1"/>
  <c r="Q14" i="7"/>
  <c r="Q32" i="2" s="1"/>
  <c r="P14" i="7"/>
  <c r="P32" i="2" s="1"/>
  <c r="O14" i="7"/>
  <c r="O32" i="2" s="1"/>
  <c r="N14" i="7"/>
  <c r="N32" i="2" s="1"/>
  <c r="M14" i="7"/>
  <c r="M32" i="2" s="1"/>
  <c r="L14" i="7"/>
  <c r="L32" i="2" s="1"/>
  <c r="K14" i="7"/>
  <c r="K32" i="2" s="1"/>
  <c r="J14" i="7"/>
  <c r="J32" i="2" s="1"/>
  <c r="I14" i="7"/>
  <c r="I32" i="2" s="1"/>
  <c r="H14" i="7"/>
  <c r="H32" i="2" s="1"/>
  <c r="G14" i="7"/>
  <c r="G32" i="2" s="1"/>
  <c r="F14" i="7"/>
  <c r="F32" i="2" s="1"/>
  <c r="AD13" i="7"/>
  <c r="AD31" i="2" s="1"/>
  <c r="AC13" i="7"/>
  <c r="AC31" i="2" s="1"/>
  <c r="AB13" i="7"/>
  <c r="AB31" i="2" s="1"/>
  <c r="AA13" i="7"/>
  <c r="AA31" i="2" s="1"/>
  <c r="Z13" i="7"/>
  <c r="Z31" i="2" s="1"/>
  <c r="Y13" i="7"/>
  <c r="Y31" i="2" s="1"/>
  <c r="X13" i="7"/>
  <c r="X31" i="2" s="1"/>
  <c r="W13" i="7"/>
  <c r="W31" i="2" s="1"/>
  <c r="V13" i="7"/>
  <c r="V31" i="2" s="1"/>
  <c r="U13" i="7"/>
  <c r="U31" i="2" s="1"/>
  <c r="T13" i="7"/>
  <c r="T31" i="2" s="1"/>
  <c r="S13" i="7"/>
  <c r="S31" i="2" s="1"/>
  <c r="R13" i="7"/>
  <c r="R31" i="2" s="1"/>
  <c r="Q13" i="7"/>
  <c r="Q31" i="2" s="1"/>
  <c r="P13" i="7"/>
  <c r="P31" i="2" s="1"/>
  <c r="O13" i="7"/>
  <c r="O31" i="2" s="1"/>
  <c r="N13" i="7"/>
  <c r="N31" i="2" s="1"/>
  <c r="M13" i="7"/>
  <c r="M31" i="2" s="1"/>
  <c r="L13" i="7"/>
  <c r="L31" i="2" s="1"/>
  <c r="K13" i="7"/>
  <c r="K31" i="2" s="1"/>
  <c r="J13" i="7"/>
  <c r="J31" i="2" s="1"/>
  <c r="I13" i="7"/>
  <c r="I31" i="2" s="1"/>
  <c r="H13" i="7"/>
  <c r="H31" i="2" s="1"/>
  <c r="G13" i="7"/>
  <c r="G31" i="2" s="1"/>
  <c r="F13" i="7"/>
  <c r="F31" i="2" s="1"/>
  <c r="E11" i="7"/>
  <c r="E29" i="2" s="1"/>
  <c r="AE29" s="1"/>
  <c r="E10" i="7"/>
  <c r="E28" i="2" s="1"/>
  <c r="AE28" s="1"/>
  <c r="E9" i="7"/>
  <c r="E27" i="2" s="1"/>
  <c r="AE27" s="1"/>
  <c r="E8" i="7"/>
  <c r="E26" i="2" s="1"/>
  <c r="AE26" s="1"/>
  <c r="E7" i="7"/>
  <c r="E25" i="2" s="1"/>
  <c r="AE25" s="1"/>
  <c r="E12" i="7"/>
  <c r="E30" i="2" s="1"/>
  <c r="D3" i="7"/>
  <c r="D2"/>
  <c r="F12" i="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B13"/>
  <c r="B14"/>
  <c r="B15"/>
  <c r="B16"/>
  <c r="B17"/>
  <c r="B18"/>
  <c r="B19"/>
  <c r="B20"/>
  <c r="B21"/>
  <c r="B22"/>
  <c r="B23"/>
  <c r="B24"/>
  <c r="B12"/>
  <c r="D5" i="6"/>
  <c r="E16" s="1"/>
  <c r="E21" i="2" s="1"/>
  <c r="G19" i="6"/>
  <c r="G24" i="2" s="1"/>
  <c r="H19" i="6"/>
  <c r="H24" i="2" s="1"/>
  <c r="I19" i="6"/>
  <c r="I24" i="2" s="1"/>
  <c r="J19" i="6"/>
  <c r="J24" i="2" s="1"/>
  <c r="K19" i="6"/>
  <c r="K24" i="2" s="1"/>
  <c r="L19" i="6"/>
  <c r="L24" i="2" s="1"/>
  <c r="M19" i="6"/>
  <c r="M24" i="2" s="1"/>
  <c r="N19" i="6"/>
  <c r="N24" i="2" s="1"/>
  <c r="O19" i="6"/>
  <c r="O24" i="2" s="1"/>
  <c r="P19" i="6"/>
  <c r="P24" i="2" s="1"/>
  <c r="Q19" i="6"/>
  <c r="Q24" i="2" s="1"/>
  <c r="R19" i="6"/>
  <c r="R24" i="2" s="1"/>
  <c r="S19" i="6"/>
  <c r="S24" i="2" s="1"/>
  <c r="T19" i="6"/>
  <c r="T24" i="2" s="1"/>
  <c r="U19" i="6"/>
  <c r="U24" i="2" s="1"/>
  <c r="V19" i="6"/>
  <c r="V24" i="2" s="1"/>
  <c r="W19" i="6"/>
  <c r="W24" i="2" s="1"/>
  <c r="X19" i="6"/>
  <c r="X24" i="2" s="1"/>
  <c r="Y19" i="6"/>
  <c r="Y24" i="2" s="1"/>
  <c r="Z19" i="6"/>
  <c r="Z24" i="2" s="1"/>
  <c r="AA19" i="6"/>
  <c r="AA24" i="2" s="1"/>
  <c r="AB19" i="6"/>
  <c r="AB24" i="2" s="1"/>
  <c r="AC19" i="6"/>
  <c r="AC24" i="2" s="1"/>
  <c r="AD19" i="6"/>
  <c r="AD24" i="2" s="1"/>
  <c r="F19" i="6"/>
  <c r="F24" i="2" s="1"/>
  <c r="G18" i="6"/>
  <c r="G23" i="2" s="1"/>
  <c r="H18" i="6"/>
  <c r="H23" i="2" s="1"/>
  <c r="I18" i="6"/>
  <c r="I23" i="2" s="1"/>
  <c r="J18" i="6"/>
  <c r="J23" i="2" s="1"/>
  <c r="K18" i="6"/>
  <c r="K23" i="2" s="1"/>
  <c r="L18" i="6"/>
  <c r="L23" i="2" s="1"/>
  <c r="M18" i="6"/>
  <c r="M23" i="2" s="1"/>
  <c r="N18" i="6"/>
  <c r="N23" i="2" s="1"/>
  <c r="O18" i="6"/>
  <c r="O23" i="2" s="1"/>
  <c r="P18" i="6"/>
  <c r="P23" i="2" s="1"/>
  <c r="Q18" i="6"/>
  <c r="Q23" i="2" s="1"/>
  <c r="R18" i="6"/>
  <c r="R23" i="2" s="1"/>
  <c r="S18" i="6"/>
  <c r="S23" i="2" s="1"/>
  <c r="T18" i="6"/>
  <c r="T23" i="2" s="1"/>
  <c r="U18" i="6"/>
  <c r="U23" i="2" s="1"/>
  <c r="V18" i="6"/>
  <c r="V23" i="2" s="1"/>
  <c r="W18" i="6"/>
  <c r="W23" i="2" s="1"/>
  <c r="X18" i="6"/>
  <c r="X23" i="2" s="1"/>
  <c r="Y18" i="6"/>
  <c r="Y23" i="2" s="1"/>
  <c r="Z18" i="6"/>
  <c r="Z23" i="2" s="1"/>
  <c r="AA18" i="6"/>
  <c r="AA23" i="2" s="1"/>
  <c r="AB18" i="6"/>
  <c r="AB23" i="2" s="1"/>
  <c r="AC18" i="6"/>
  <c r="AC23" i="2" s="1"/>
  <c r="AD18" i="6"/>
  <c r="AD23" i="2" s="1"/>
  <c r="F18" i="6"/>
  <c r="F23" i="2" s="1"/>
  <c r="G17" i="6"/>
  <c r="G22" i="2" s="1"/>
  <c r="H17" i="6"/>
  <c r="H22" i="2" s="1"/>
  <c r="I17" i="6"/>
  <c r="I22" i="2" s="1"/>
  <c r="J17" i="6"/>
  <c r="J22" i="2" s="1"/>
  <c r="K17" i="6"/>
  <c r="K22" i="2" s="1"/>
  <c r="L17" i="6"/>
  <c r="L22" i="2" s="1"/>
  <c r="M17" i="6"/>
  <c r="M22" i="2" s="1"/>
  <c r="N17" i="6"/>
  <c r="N22" i="2" s="1"/>
  <c r="O17" i="6"/>
  <c r="O22" i="2" s="1"/>
  <c r="P17" i="6"/>
  <c r="P22" i="2" s="1"/>
  <c r="Q17" i="6"/>
  <c r="Q22" i="2" s="1"/>
  <c r="R17" i="6"/>
  <c r="R22" i="2" s="1"/>
  <c r="S17" i="6"/>
  <c r="S22" i="2" s="1"/>
  <c r="T17" i="6"/>
  <c r="T22" i="2" s="1"/>
  <c r="U17" i="6"/>
  <c r="U22" i="2" s="1"/>
  <c r="V17" i="6"/>
  <c r="V22" i="2" s="1"/>
  <c r="W17" i="6"/>
  <c r="W22" i="2" s="1"/>
  <c r="X17" i="6"/>
  <c r="X22" i="2" s="1"/>
  <c r="Y17" i="6"/>
  <c r="Y22" i="2" s="1"/>
  <c r="Z17" i="6"/>
  <c r="Z22" i="2" s="1"/>
  <c r="AA17" i="6"/>
  <c r="AA22" i="2" s="1"/>
  <c r="AB17" i="6"/>
  <c r="AB22" i="2" s="1"/>
  <c r="AC17" i="6"/>
  <c r="AC22" i="2" s="1"/>
  <c r="AD17" i="6"/>
  <c r="AD22" i="2" s="1"/>
  <c r="F17" i="6"/>
  <c r="F22" i="2" s="1"/>
  <c r="D19" i="6"/>
  <c r="D18"/>
  <c r="E8"/>
  <c r="E13" i="2" s="1"/>
  <c r="AE13" s="1"/>
  <c r="E9" i="6"/>
  <c r="E14" i="2" s="1"/>
  <c r="AE14" s="1"/>
  <c r="E10" i="6"/>
  <c r="E15" i="2" s="1"/>
  <c r="AE15" s="1"/>
  <c r="E11" i="6"/>
  <c r="E16" i="2" s="1"/>
  <c r="AE16" s="1"/>
  <c r="E12" i="6"/>
  <c r="E17" i="2" s="1"/>
  <c r="AE17" s="1"/>
  <c r="E13" i="6"/>
  <c r="E18" i="2" s="1"/>
  <c r="AE18" s="1"/>
  <c r="E14" i="6"/>
  <c r="E19" i="2" s="1"/>
  <c r="AE19" s="1"/>
  <c r="E15" i="6"/>
  <c r="E20" i="2" s="1"/>
  <c r="AE20" s="1"/>
  <c r="E7" i="6"/>
  <c r="E12" i="2" s="1"/>
  <c r="AE12" s="1"/>
  <c r="D2" i="6"/>
  <c r="F6" i="5"/>
  <c r="C6" s="1"/>
  <c r="C1"/>
  <c r="G16" i="1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F16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F15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F14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F13"/>
  <c r="E27" i="4"/>
  <c r="D27" s="1"/>
  <c r="E28"/>
  <c r="C28" s="1"/>
  <c r="E29"/>
  <c r="D29" s="1"/>
  <c r="E30"/>
  <c r="D30" s="1"/>
  <c r="E31"/>
  <c r="D31" s="1"/>
  <c r="E32"/>
  <c r="D32" s="1"/>
  <c r="E33"/>
  <c r="D33" s="1"/>
  <c r="E34"/>
  <c r="D34" s="1"/>
  <c r="E35"/>
  <c r="D35" s="1"/>
  <c r="E36"/>
  <c r="D36" s="1"/>
  <c r="E37"/>
  <c r="D37" s="1"/>
  <c r="E38"/>
  <c r="D38" s="1"/>
  <c r="E39"/>
  <c r="D39" s="1"/>
  <c r="E40"/>
  <c r="D40" s="1"/>
  <c r="E41"/>
  <c r="D41" s="1"/>
  <c r="E42"/>
  <c r="D42" s="1"/>
  <c r="E43"/>
  <c r="D43" s="1"/>
  <c r="I6"/>
  <c r="H6"/>
  <c r="E16" s="1"/>
  <c r="AE21" i="2" l="1"/>
  <c r="E15" i="7"/>
  <c r="E33" i="2" s="1"/>
  <c r="AE33" s="1"/>
  <c r="E13" i="7"/>
  <c r="E31" i="2" s="1"/>
  <c r="AE31" s="1"/>
  <c r="E14" i="7"/>
  <c r="E32" i="2" s="1"/>
  <c r="AE32" s="1"/>
  <c r="E16" i="7"/>
  <c r="E34" i="2" s="1"/>
  <c r="AE34" s="1"/>
  <c r="E25" i="4"/>
  <c r="D25" s="1"/>
  <c r="E26"/>
  <c r="C26" s="1"/>
  <c r="E24"/>
  <c r="D24" s="1"/>
  <c r="B38" i="5"/>
  <c r="B36"/>
  <c r="B34"/>
  <c r="B32"/>
  <c r="B30"/>
  <c r="B28"/>
  <c r="B26"/>
  <c r="B24"/>
  <c r="B22"/>
  <c r="B20"/>
  <c r="C38"/>
  <c r="C36"/>
  <c r="C34"/>
  <c r="C32"/>
  <c r="C30"/>
  <c r="C28"/>
  <c r="C26"/>
  <c r="C24"/>
  <c r="C22"/>
  <c r="C20"/>
  <c r="D38"/>
  <c r="D36"/>
  <c r="D34"/>
  <c r="D32"/>
  <c r="D30"/>
  <c r="D28"/>
  <c r="D26"/>
  <c r="D24"/>
  <c r="D22"/>
  <c r="D20"/>
  <c r="E38"/>
  <c r="E36"/>
  <c r="E34"/>
  <c r="E32"/>
  <c r="E30"/>
  <c r="E28"/>
  <c r="E26"/>
  <c r="E24"/>
  <c r="E22"/>
  <c r="E20"/>
  <c r="B39"/>
  <c r="B37"/>
  <c r="B35"/>
  <c r="B33"/>
  <c r="B31"/>
  <c r="B29"/>
  <c r="B27"/>
  <c r="B25"/>
  <c r="B23"/>
  <c r="B21"/>
  <c r="C39"/>
  <c r="C37"/>
  <c r="C35"/>
  <c r="C33"/>
  <c r="C31"/>
  <c r="C29"/>
  <c r="C27"/>
  <c r="C25"/>
  <c r="C23"/>
  <c r="C21"/>
  <c r="D39"/>
  <c r="D37"/>
  <c r="D35"/>
  <c r="D33"/>
  <c r="D31"/>
  <c r="D29"/>
  <c r="D27"/>
  <c r="D25"/>
  <c r="D23"/>
  <c r="D21"/>
  <c r="E39"/>
  <c r="E37"/>
  <c r="E35"/>
  <c r="E33"/>
  <c r="E31"/>
  <c r="E29"/>
  <c r="E27"/>
  <c r="E25"/>
  <c r="E23"/>
  <c r="E21"/>
  <c r="E17" i="6"/>
  <c r="E22" i="2" s="1"/>
  <c r="AE22" s="1"/>
  <c r="E18" i="6"/>
  <c r="E23" i="2" s="1"/>
  <c r="AE23" s="1"/>
  <c r="E19" i="6"/>
  <c r="E24" i="2" s="1"/>
  <c r="AE24" s="1"/>
  <c r="C36" i="4"/>
  <c r="D28"/>
  <c r="B28"/>
  <c r="B43"/>
  <c r="B42"/>
  <c r="C42"/>
  <c r="B41"/>
  <c r="B40"/>
  <c r="C40"/>
  <c r="B39"/>
  <c r="C39"/>
  <c r="C38"/>
  <c r="B38"/>
  <c r="B37"/>
  <c r="C37"/>
  <c r="B36"/>
  <c r="B35"/>
  <c r="C35"/>
  <c r="B34"/>
  <c r="C34"/>
  <c r="B33"/>
  <c r="C33"/>
  <c r="C32"/>
  <c r="B32"/>
  <c r="B31"/>
  <c r="C31"/>
  <c r="B30"/>
  <c r="C30"/>
  <c r="B29"/>
  <c r="C29"/>
  <c r="C27"/>
  <c r="B27"/>
  <c r="D16"/>
  <c r="B16"/>
  <c r="C16"/>
  <c r="E19"/>
  <c r="E17"/>
  <c r="E15"/>
  <c r="E14"/>
  <c r="D14" s="1"/>
  <c r="C43"/>
  <c r="C41"/>
  <c r="E18"/>
  <c r="D4"/>
  <c r="B9"/>
  <c r="C9"/>
  <c r="E10"/>
  <c r="C8"/>
  <c r="E8"/>
  <c r="B10"/>
  <c r="C10"/>
  <c r="B8"/>
  <c r="E9"/>
  <c r="C14" l="1"/>
  <c r="B25"/>
  <c r="B24"/>
  <c r="B26"/>
  <c r="D26"/>
  <c r="C24"/>
  <c r="C25"/>
  <c r="B14"/>
  <c r="D17"/>
  <c r="C17"/>
  <c r="B17"/>
  <c r="B18"/>
  <c r="D18"/>
  <c r="C18"/>
  <c r="D15"/>
  <c r="C15"/>
  <c r="B15"/>
  <c r="D19"/>
  <c r="C19"/>
  <c r="B19"/>
  <c r="F2" i="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C2"/>
  <c r="D2"/>
  <c r="C3"/>
  <c r="D3"/>
  <c r="C4"/>
  <c r="D4"/>
  <c r="C5"/>
  <c r="D5"/>
  <c r="C6"/>
  <c r="D6"/>
  <c r="C7"/>
  <c r="D7"/>
  <c r="C8"/>
  <c r="D8"/>
  <c r="C9"/>
  <c r="D9"/>
  <c r="C10"/>
  <c r="D10"/>
  <c r="C11"/>
  <c r="D11"/>
  <c r="B3"/>
  <c r="B4"/>
  <c r="B5"/>
  <c r="B6"/>
  <c r="B7"/>
  <c r="B8"/>
  <c r="B9"/>
  <c r="B10"/>
  <c r="B11"/>
  <c r="B2"/>
  <c r="G11" l="1"/>
  <c r="E23" i="4" s="1"/>
  <c r="H11" i="2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F11"/>
  <c r="G10"/>
  <c r="E22" i="4" s="1"/>
  <c r="H10" i="2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F10"/>
  <c r="G9"/>
  <c r="E21" i="4" s="1"/>
  <c r="H9" i="2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F9"/>
  <c r="G8"/>
  <c r="E20" i="4" s="1"/>
  <c r="H8" i="2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F8"/>
  <c r="D5" i="1"/>
  <c r="C23" i="4" l="1"/>
  <c r="D23"/>
  <c r="B23"/>
  <c r="B22"/>
  <c r="C22"/>
  <c r="D22"/>
  <c r="D21"/>
  <c r="B21"/>
  <c r="C21"/>
  <c r="B20"/>
  <c r="D20"/>
  <c r="C20"/>
  <c r="E15" i="1"/>
  <c r="E10" i="2" s="1"/>
  <c r="AE10" s="1"/>
  <c r="E16" i="1"/>
  <c r="E11" i="2" s="1"/>
  <c r="AE11" s="1"/>
  <c r="E14" i="1"/>
  <c r="E9" i="2" s="1"/>
  <c r="AE9" s="1"/>
  <c r="E13" i="1"/>
  <c r="E8" i="2" s="1"/>
  <c r="AE8" s="1"/>
  <c r="E8" i="1"/>
  <c r="E3" i="2" s="1"/>
  <c r="AE3" s="1"/>
  <c r="E9" i="1"/>
  <c r="E4" i="2" s="1"/>
  <c r="AE4" s="1"/>
  <c r="E10" i="1"/>
  <c r="E5" i="2" s="1"/>
  <c r="AE5" s="1"/>
  <c r="E11" i="1"/>
  <c r="E6" i="2" s="1"/>
  <c r="AE6" s="1"/>
  <c r="E7" i="1"/>
  <c r="E2" i="2" s="1"/>
  <c r="AE2" s="1"/>
  <c r="D17" i="5" l="1"/>
  <c r="C17"/>
  <c r="B17"/>
  <c r="E17"/>
  <c r="B18"/>
  <c r="C18"/>
  <c r="D18"/>
  <c r="E18"/>
  <c r="B16"/>
  <c r="C16"/>
  <c r="D16"/>
  <c r="E16"/>
  <c r="D19"/>
  <c r="E19"/>
  <c r="C19"/>
  <c r="B19"/>
  <c r="C14"/>
  <c r="E14"/>
  <c r="B14"/>
  <c r="D14"/>
  <c r="B10"/>
  <c r="D10"/>
  <c r="C10"/>
  <c r="E10"/>
  <c r="C13"/>
  <c r="B13"/>
  <c r="D13"/>
  <c r="E13"/>
  <c r="B11"/>
  <c r="D11"/>
  <c r="E11"/>
  <c r="C11"/>
  <c r="B12"/>
  <c r="D12"/>
  <c r="C12"/>
  <c r="E12"/>
  <c r="AE7" i="2"/>
  <c r="E12" i="1"/>
  <c r="E7" i="2" s="1"/>
  <c r="D3" i="1"/>
  <c r="D2"/>
  <c r="B15" i="5" l="1"/>
  <c r="D15"/>
  <c r="E15"/>
  <c r="C15"/>
</calcChain>
</file>

<file path=xl/sharedStrings.xml><?xml version="1.0" encoding="utf-8"?>
<sst xmlns="http://schemas.openxmlformats.org/spreadsheetml/2006/main" count="395" uniqueCount="218">
  <si>
    <t>TOTAL</t>
  </si>
  <si>
    <t>LOT 1</t>
  </si>
  <si>
    <t>LOT 2</t>
  </si>
  <si>
    <t>LOT 3</t>
  </si>
  <si>
    <t>UN</t>
  </si>
  <si>
    <t>VRAC</t>
  </si>
  <si>
    <t>ARTICLE</t>
  </si>
  <si>
    <t>D E S I G N A T I O N</t>
  </si>
  <si>
    <t>UNITE</t>
  </si>
  <si>
    <t>QUANTITE UN</t>
  </si>
  <si>
    <t>QUANTITE TOTALE</t>
  </si>
  <si>
    <t>KG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</si>
  <si>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</si>
  <si>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</si>
  <si>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</si>
  <si>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</si>
  <si>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</si>
  <si>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</si>
  <si>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</si>
  <si>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</si>
  <si>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</si>
  <si>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</si>
  <si>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</si>
  <si>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 15</t>
  </si>
  <si>
    <t>LOT 16</t>
  </si>
  <si>
    <t>LOT 17</t>
  </si>
  <si>
    <t>LOT 18</t>
  </si>
  <si>
    <t>LOT 19</t>
  </si>
  <si>
    <t>LOT 20</t>
  </si>
  <si>
    <t>Nb de lots de la campagne</t>
  </si>
  <si>
    <t>LOT 21</t>
  </si>
  <si>
    <t>LOT 22</t>
  </si>
  <si>
    <t>LOT 23</t>
  </si>
  <si>
    <t>LOT 24</t>
  </si>
  <si>
    <t>LOT 25</t>
  </si>
  <si>
    <t>PFM0102S</t>
  </si>
  <si>
    <t>PFM0103S</t>
  </si>
  <si>
    <t>MPM0016P</t>
  </si>
  <si>
    <t>MPM0061E</t>
  </si>
  <si>
    <t>MPM0003P</t>
  </si>
  <si>
    <t>MPM0089E</t>
  </si>
  <si>
    <t>MPM0044E</t>
  </si>
  <si>
    <t>MPM0087E</t>
  </si>
  <si>
    <t>ACM02018</t>
  </si>
  <si>
    <t>ACM02026</t>
  </si>
  <si>
    <t>QSP 150</t>
  </si>
  <si>
    <t>DESIGNATION</t>
  </si>
  <si>
    <t>QTE TOTALE</t>
  </si>
  <si>
    <t>QTE LOT1</t>
  </si>
  <si>
    <t>QTE LOT2</t>
  </si>
  <si>
    <t>QTE LOT3</t>
  </si>
  <si>
    <t>QTE LOT4</t>
  </si>
  <si>
    <t>QTE LOT5</t>
  </si>
  <si>
    <t>QTE LOT6</t>
  </si>
  <si>
    <t>QTE LOT7</t>
  </si>
  <si>
    <t>QTE LOT8</t>
  </si>
  <si>
    <t>QTE LOT9</t>
  </si>
  <si>
    <t>QTE LOT10</t>
  </si>
  <si>
    <t>QTE LOT11</t>
  </si>
  <si>
    <t>QTE LOT12</t>
  </si>
  <si>
    <t>QTE LOT13</t>
  </si>
  <si>
    <t>QTE LOT14</t>
  </si>
  <si>
    <t>QTE LOT15</t>
  </si>
  <si>
    <t>QTE LOT16</t>
  </si>
  <si>
    <t>QTE LOT17</t>
  </si>
  <si>
    <t>QTE LOT18</t>
  </si>
  <si>
    <t>QTE LOT19</t>
  </si>
  <si>
    <t>QTE LOT20</t>
  </si>
  <si>
    <t>QTE LOT21</t>
  </si>
  <si>
    <t>QTE LOT22</t>
  </si>
  <si>
    <t>QTE LOT23</t>
  </si>
  <si>
    <t>QTE LOT24</t>
  </si>
  <si>
    <t>QTE LOT25</t>
  </si>
  <si>
    <t>QTE A LIVRER</t>
  </si>
  <si>
    <t>POUDRE</t>
  </si>
  <si>
    <t>DATE :</t>
  </si>
  <si>
    <t>ORDRE DE FABRICATION</t>
  </si>
  <si>
    <t>N° OF :</t>
  </si>
  <si>
    <t>ARTICLE :</t>
  </si>
  <si>
    <t>Rang de campagne</t>
  </si>
  <si>
    <t>CODE PF</t>
  </si>
  <si>
    <t>Quantité</t>
  </si>
  <si>
    <t>CODE ARTICLE</t>
  </si>
  <si>
    <t>QUANTITE PREVUE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</si>
  <si>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</si>
  <si>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</si>
  <si>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</si>
  <si>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</si>
  <si>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</si>
  <si>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</si>
  <si>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</si>
  <si>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</si>
  <si>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</si>
  <si>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</si>
  <si>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</si>
  <si>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</si>
  <si>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</si>
  <si>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</si>
  <si>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</si>
  <si>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</si>
  <si>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</si>
  <si>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</si>
  <si>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</si>
  <si>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</si>
  <si>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</si>
  <si>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</si>
  <si>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</si>
  <si>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</si>
  <si>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</si>
  <si>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DEMANDE D’APPROVISIONNEMENT INTERNE</t>
  </si>
  <si>
    <t>N° :</t>
  </si>
  <si>
    <t>ATELIER :</t>
  </si>
  <si>
    <t>PRODUIT :</t>
  </si>
  <si>
    <t>QTE DEMANDEE</t>
  </si>
  <si>
    <t>LOT1</t>
  </si>
  <si>
    <t>LOT2</t>
  </si>
  <si>
    <t xml:space="preserve">N° </t>
  </si>
  <si>
    <t>Titre</t>
  </si>
  <si>
    <t>QTE LIVREE</t>
  </si>
  <si>
    <t>Visa Supply Chain</t>
  </si>
  <si>
    <t>Visa Assurance Qualité</t>
  </si>
  <si>
    <t>Visa PRT</t>
  </si>
  <si>
    <t>Visa magasinier</t>
  </si>
  <si>
    <t>PFM1001S</t>
  </si>
  <si>
    <t>MPM0053P</t>
  </si>
  <si>
    <t>MPM0054P</t>
  </si>
  <si>
    <t>MPM0039E</t>
  </si>
  <si>
    <t>MPM0051E</t>
  </si>
  <si>
    <t>MPM0052E</t>
  </si>
  <si>
    <t>MPM0054E</t>
  </si>
  <si>
    <t>MPM0105E</t>
  </si>
  <si>
    <t>MPM0058E</t>
  </si>
  <si>
    <t>MPM0078E</t>
  </si>
  <si>
    <t>MPM0057E</t>
  </si>
  <si>
    <t>ACM02011</t>
  </si>
  <si>
    <t>ACM06011</t>
  </si>
  <si>
    <t>QSP 200</t>
  </si>
  <si>
    <t>ACM13008</t>
  </si>
  <si>
    <t>PFM0105S</t>
  </si>
  <si>
    <t>PFM0104S</t>
  </si>
  <si>
    <t>ACM02027</t>
  </si>
  <si>
    <t>ACM13005</t>
  </si>
  <si>
    <t>ACM02019</t>
  </si>
  <si>
    <t>ACM13007</t>
  </si>
  <si>
    <t>hhrhdfh</t>
  </si>
  <si>
    <t>kluljk</t>
  </si>
  <si>
    <t>eerergd</t>
  </si>
  <si>
    <t>dbfs</t>
  </si>
  <si>
    <t>kmlmkl</t>
  </si>
  <si>
    <t>ikdhjd</t>
  </si>
  <si>
    <t>yiuiyuki</t>
  </si>
  <si>
    <t>erter</t>
  </si>
  <si>
    <t>rtretye</t>
  </si>
  <si>
    <t>ertr</t>
  </si>
  <si>
    <t>rthr</t>
  </si>
  <si>
    <t>rthrth</t>
  </si>
  <si>
    <t>iluilul</t>
  </si>
  <si>
    <t>luiluiolu</t>
  </si>
  <si>
    <t>gtrghfh</t>
  </si>
  <si>
    <t>ukyuk</t>
  </si>
  <si>
    <t>ertuh</t>
  </si>
  <si>
    <t>jyukryu</t>
  </si>
  <si>
    <t>fghetyj</t>
  </si>
  <si>
    <t>retykjtuj</t>
  </si>
  <si>
    <t>etyje</t>
  </si>
  <si>
    <t>eryjteyj</t>
  </si>
  <si>
    <t>tykjyukyuk</t>
  </si>
  <si>
    <t>kkkkkkkkkkkkkk</t>
  </si>
  <si>
    <t>uiyuioyuktj</t>
  </si>
  <si>
    <t>dfgdfvd</t>
  </si>
  <si>
    <t>srhtst</t>
  </si>
  <si>
    <t>rdgstgbdf</t>
  </si>
  <si>
    <t>fgnsbfs</t>
  </si>
  <si>
    <t>qdfghsdbc</t>
  </si>
  <si>
    <t>qdfhtfh</t>
  </si>
  <si>
    <t>trjuyjty</t>
  </si>
  <si>
    <t>jykukukkk</t>
  </si>
  <si>
    <t>rtrettrrt</t>
  </si>
  <si>
    <t>rzetzertz</t>
  </si>
  <si>
    <t>sdsdfdgd</t>
  </si>
  <si>
    <t>fhkukgdhf</t>
  </si>
  <si>
    <t>hyrjfghj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</si>
  <si>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</si>
  <si>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</si>
  <si>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</si>
  <si>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</si>
  <si>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</si>
  <si>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</si>
  <si>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</si>
  <si>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</si>
  <si>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</si>
  <si>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</si>
  <si>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</si>
  <si>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</si>
  <si>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</si>
  <si>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</si>
  <si>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</si>
  <si>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</si>
  <si>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</si>
  <si>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</si>
  <si>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</si>
  <si>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</si>
  <si>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</si>
  <si>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</si>
  <si>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</si>
  <si>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</si>
  <si>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</si>
  <si>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</si>
  <si>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</si>
  <si>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</si>
  <si>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</si>
  <si>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</si>
  <si>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</si>
  <si>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</si>
  <si>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Z10</t>
  </si>
  <si>
    <t>gfhgfhgfhf</t>
  </si>
  <si>
    <t>fggfngfnfhn</t>
  </si>
  <si>
    <t>hndhjnghdj</t>
  </si>
</sst>
</file>

<file path=xl/styles.xml><?xml version="1.0" encoding="utf-8"?>
<styleSheet xmlns="http://schemas.openxmlformats.org/spreadsheetml/2006/main">
  <numFmts count="5">
    <numFmt numFmtId="164" formatCode="0.00000"/>
    <numFmt numFmtId="165" formatCode="0.000"/>
    <numFmt numFmtId="166" formatCode="_-* #,##0.00\ [$€]_-;\-* #,##0.00\ [$€]_-;_-* &quot;-&quot;??\ [$€]_-;_-@_-"/>
    <numFmt numFmtId="167" formatCode="dd/mm/yy;@"/>
    <numFmt numFmtId="168" formatCode="0000"/>
  </numFmts>
  <fonts count="16">
    <font>
      <sz val="10"/>
      <name val="Arial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1" fillId="0" borderId="0"/>
  </cellStyleXfs>
  <cellXfs count="114">
    <xf numFmtId="0" fontId="0" fillId="0" borderId="0" xfId="0"/>
    <xf numFmtId="164" fontId="2" fillId="0" borderId="1" xfId="0" applyNumberFormat="1" applyFont="1" applyBorder="1" applyAlignment="1" applyProtection="1">
      <alignment horizontal="center"/>
    </xf>
    <xf numFmtId="0" fontId="3" fillId="0" borderId="0" xfId="0" applyFont="1" applyProtection="1"/>
    <xf numFmtId="0" fontId="3" fillId="0" borderId="1" xfId="0" applyFont="1" applyFill="1" applyBorder="1" applyProtection="1"/>
    <xf numFmtId="0" fontId="3" fillId="0" borderId="1" xfId="0" applyFont="1" applyBorder="1" applyProtection="1"/>
    <xf numFmtId="0" fontId="2" fillId="0" borderId="1" xfId="0" applyFont="1" applyBorder="1" applyAlignment="1" applyProtection="1">
      <alignment horizontal="center"/>
    </xf>
    <xf numFmtId="0" fontId="2" fillId="0" borderId="0" xfId="0" applyFont="1" applyProtection="1"/>
    <xf numFmtId="165" fontId="3" fillId="0" borderId="1" xfId="0" applyNumberFormat="1" applyFont="1" applyBorder="1" applyProtection="1"/>
    <xf numFmtId="0" fontId="2" fillId="0" borderId="1" xfId="0" applyFont="1" applyFill="1" applyBorder="1" applyProtection="1"/>
    <xf numFmtId="0" fontId="2" fillId="3" borderId="1" xfId="0" applyFont="1" applyFill="1" applyBorder="1" applyAlignment="1" applyProtection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4" fontId="3" fillId="0" borderId="1" xfId="0" applyNumberFormat="1" applyFont="1" applyFill="1" applyBorder="1" applyProtection="1"/>
    <xf numFmtId="164" fontId="3" fillId="0" borderId="1" xfId="0" applyNumberFormat="1" applyFont="1" applyBorder="1" applyProtection="1"/>
    <xf numFmtId="1" fontId="3" fillId="0" borderId="1" xfId="0" applyNumberFormat="1" applyFont="1" applyBorder="1" applyAlignment="1" applyProtection="1">
      <alignment horizontal="right" vertical="top" wrapText="1"/>
    </xf>
    <xf numFmtId="0" fontId="3" fillId="2" borderId="1" xfId="0" applyFont="1" applyFill="1" applyBorder="1" applyProtection="1"/>
    <xf numFmtId="164" fontId="3" fillId="2" borderId="1" xfId="0" applyNumberFormat="1" applyFont="1" applyFill="1" applyBorder="1" applyProtection="1"/>
    <xf numFmtId="164" fontId="3" fillId="0" borderId="0" xfId="0" applyNumberFormat="1" applyFont="1" applyProtection="1"/>
    <xf numFmtId="1" fontId="3" fillId="0" borderId="1" xfId="0" applyNumberFormat="1" applyFont="1" applyFill="1" applyBorder="1" applyProtection="1"/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0" fontId="2" fillId="6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left" vertical="center"/>
    </xf>
    <xf numFmtId="165" fontId="3" fillId="0" borderId="1" xfId="0" applyNumberFormat="1" applyFont="1" applyBorder="1" applyAlignment="1" applyProtection="1">
      <alignment horizontal="right"/>
    </xf>
    <xf numFmtId="0" fontId="3" fillId="6" borderId="1" xfId="0" applyFont="1" applyFill="1" applyBorder="1" applyProtection="1"/>
    <xf numFmtId="0" fontId="3" fillId="4" borderId="1" xfId="0" applyFont="1" applyFill="1" applyBorder="1" applyProtection="1"/>
    <xf numFmtId="1" fontId="3" fillId="5" borderId="1" xfId="0" applyNumberFormat="1" applyFont="1" applyFill="1" applyBorder="1" applyProtection="1">
      <protection locked="0"/>
    </xf>
    <xf numFmtId="0" fontId="3" fillId="7" borderId="1" xfId="0" applyFont="1" applyFill="1" applyBorder="1" applyProtection="1">
      <protection locked="0"/>
    </xf>
    <xf numFmtId="0" fontId="1" fillId="0" borderId="0" xfId="0" applyFont="1"/>
    <xf numFmtId="0" fontId="5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5" fillId="0" borderId="0" xfId="0" applyNumberFormat="1" applyFont="1"/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/>
    </xf>
    <xf numFmtId="0" fontId="7" fillId="0" borderId="0" xfId="2" applyFont="1" applyProtection="1"/>
    <xf numFmtId="0" fontId="8" fillId="0" borderId="0" xfId="2" applyFont="1" applyAlignment="1" applyProtection="1">
      <alignment horizontal="right"/>
    </xf>
    <xf numFmtId="167" fontId="8" fillId="0" borderId="0" xfId="2" applyNumberFormat="1" applyFont="1" applyFill="1" applyAlignment="1" applyProtection="1">
      <alignment horizontal="left" vertical="center"/>
      <protection locked="0"/>
    </xf>
    <xf numFmtId="167" fontId="9" fillId="0" borderId="0" xfId="2" applyNumberFormat="1" applyFont="1" applyAlignment="1" applyProtection="1">
      <alignment horizontal="center" vertical="center"/>
    </xf>
    <xf numFmtId="0" fontId="1" fillId="0" borderId="0" xfId="2" applyFont="1" applyProtection="1"/>
    <xf numFmtId="0" fontId="10" fillId="0" borderId="0" xfId="2" applyFont="1" applyAlignment="1" applyProtection="1">
      <alignment vertical="center" wrapText="1"/>
    </xf>
    <xf numFmtId="0" fontId="11" fillId="0" borderId="0" xfId="2" applyFont="1" applyAlignment="1" applyProtection="1">
      <alignment vertical="center"/>
    </xf>
    <xf numFmtId="0" fontId="12" fillId="0" borderId="0" xfId="2" applyFont="1" applyAlignment="1" applyProtection="1">
      <alignment horizontal="right"/>
    </xf>
    <xf numFmtId="0" fontId="13" fillId="0" borderId="0" xfId="2" applyFont="1" applyAlignment="1" applyProtection="1">
      <alignment horizontal="right"/>
    </xf>
    <xf numFmtId="168" fontId="13" fillId="0" borderId="0" xfId="2" applyNumberFormat="1" applyFont="1" applyAlignment="1" applyProtection="1">
      <alignment horizontal="left"/>
    </xf>
    <xf numFmtId="0" fontId="12" fillId="0" borderId="0" xfId="2" applyFont="1" applyProtection="1"/>
    <xf numFmtId="0" fontId="12" fillId="0" borderId="0" xfId="2" applyFont="1" applyFill="1" applyProtection="1">
      <protection locked="0"/>
    </xf>
    <xf numFmtId="0" fontId="1" fillId="0" borderId="0" xfId="2" applyFont="1" applyAlignment="1" applyProtection="1">
      <alignment horizontal="center"/>
    </xf>
    <xf numFmtId="0" fontId="11" fillId="0" borderId="0" xfId="2" applyFont="1" applyAlignment="1" applyProtection="1">
      <alignment horizontal="center" vertical="center"/>
    </xf>
    <xf numFmtId="0" fontId="1" fillId="8" borderId="0" xfId="2" applyFont="1" applyFill="1" applyProtection="1">
      <protection locked="0"/>
    </xf>
    <xf numFmtId="0" fontId="12" fillId="0" borderId="3" xfId="2" applyFont="1" applyBorder="1" applyProtection="1"/>
    <xf numFmtId="0" fontId="12" fillId="0" borderId="3" xfId="2" applyFont="1" applyBorder="1" applyAlignment="1" applyProtection="1">
      <alignment horizontal="center"/>
    </xf>
    <xf numFmtId="0" fontId="12" fillId="0" borderId="3" xfId="2" applyFont="1" applyBorder="1" applyAlignment="1" applyProtection="1">
      <alignment horizontal="right"/>
    </xf>
    <xf numFmtId="0" fontId="12" fillId="0" borderId="0" xfId="2" applyFont="1" applyAlignment="1" applyProtection="1">
      <alignment horizontal="left" vertical="center"/>
    </xf>
    <xf numFmtId="0" fontId="12" fillId="0" borderId="0" xfId="2" applyFont="1" applyAlignment="1" applyProtection="1">
      <alignment horizontal="center" vertical="center"/>
    </xf>
    <xf numFmtId="0" fontId="12" fillId="0" borderId="0" xfId="2" applyFont="1" applyAlignment="1" applyProtection="1">
      <alignment horizontal="right" vertical="center"/>
    </xf>
    <xf numFmtId="0" fontId="13" fillId="0" borderId="0" xfId="2" applyFont="1" applyBorder="1" applyAlignment="1" applyProtection="1">
      <alignment vertical="center"/>
    </xf>
    <xf numFmtId="0" fontId="13" fillId="0" borderId="0" xfId="2" applyFont="1" applyBorder="1" applyAlignment="1" applyProtection="1">
      <alignment horizontal="center" vertical="center"/>
    </xf>
    <xf numFmtId="165" fontId="13" fillId="0" borderId="0" xfId="2" applyNumberFormat="1" applyFont="1" applyBorder="1" applyAlignment="1" applyProtection="1">
      <alignment horizontal="right" vertical="center"/>
    </xf>
    <xf numFmtId="0" fontId="1" fillId="0" borderId="0" xfId="2" applyFont="1" applyAlignment="1" applyProtection="1">
      <alignment horizontal="right"/>
    </xf>
    <xf numFmtId="0" fontId="14" fillId="0" borderId="0" xfId="2" applyFont="1" applyProtection="1"/>
    <xf numFmtId="0" fontId="14" fillId="0" borderId="0" xfId="2" applyFont="1" applyAlignment="1" applyProtection="1">
      <alignment horizontal="center"/>
    </xf>
    <xf numFmtId="0" fontId="14" fillId="0" borderId="0" xfId="2" applyFont="1" applyAlignment="1" applyProtection="1">
      <alignment horizontal="left"/>
    </xf>
    <xf numFmtId="167" fontId="12" fillId="0" borderId="0" xfId="2" applyNumberFormat="1" applyFont="1" applyAlignment="1" applyProtection="1">
      <alignment horizontal="left" vertical="center"/>
    </xf>
    <xf numFmtId="0" fontId="11" fillId="0" borderId="0" xfId="2" applyFont="1" applyAlignment="1" applyProtection="1">
      <alignment horizontal="right" vertical="center"/>
    </xf>
    <xf numFmtId="168" fontId="11" fillId="0" borderId="0" xfId="2" applyNumberFormat="1" applyFont="1" applyAlignment="1" applyProtection="1">
      <alignment horizontal="left" vertical="center"/>
    </xf>
    <xf numFmtId="0" fontId="12" fillId="0" borderId="0" xfId="2" applyFont="1" applyAlignment="1" applyProtection="1">
      <alignment horizontal="center"/>
    </xf>
    <xf numFmtId="164" fontId="9" fillId="8" borderId="15" xfId="2" applyNumberFormat="1" applyFont="1" applyFill="1" applyBorder="1" applyAlignment="1" applyProtection="1">
      <alignment horizontal="center"/>
    </xf>
    <xf numFmtId="164" fontId="9" fillId="8" borderId="16" xfId="2" applyNumberFormat="1" applyFont="1" applyFill="1" applyBorder="1" applyAlignment="1" applyProtection="1">
      <alignment horizontal="center"/>
    </xf>
    <xf numFmtId="164" fontId="9" fillId="8" borderId="12" xfId="2" applyNumberFormat="1" applyFont="1" applyFill="1" applyBorder="1" applyAlignment="1" applyProtection="1">
      <alignment horizontal="center"/>
    </xf>
    <xf numFmtId="164" fontId="9" fillId="9" borderId="16" xfId="2" applyNumberFormat="1" applyFont="1" applyFill="1" applyBorder="1" applyAlignment="1" applyProtection="1">
      <alignment horizontal="center"/>
    </xf>
    <xf numFmtId="164" fontId="9" fillId="9" borderId="12" xfId="2" applyNumberFormat="1" applyFont="1" applyFill="1" applyBorder="1" applyAlignment="1" applyProtection="1">
      <alignment horizontal="center"/>
    </xf>
    <xf numFmtId="0" fontId="13" fillId="0" borderId="17" xfId="2" applyFont="1" applyBorder="1" applyAlignment="1" applyProtection="1">
      <alignment vertical="center"/>
    </xf>
    <xf numFmtId="0" fontId="13" fillId="0" borderId="18" xfId="2" applyFont="1" applyBorder="1" applyAlignment="1" applyProtection="1">
      <alignment horizontal="center" vertical="center"/>
    </xf>
    <xf numFmtId="165" fontId="13" fillId="0" borderId="19" xfId="2" applyNumberFormat="1" applyFont="1" applyBorder="1" applyAlignment="1" applyProtection="1">
      <alignment horizontal="right" vertical="center"/>
    </xf>
    <xf numFmtId="0" fontId="13" fillId="0" borderId="20" xfId="2" applyFont="1" applyBorder="1" applyAlignment="1" applyProtection="1">
      <alignment horizontal="center" vertical="center"/>
    </xf>
    <xf numFmtId="10" fontId="13" fillId="0" borderId="21" xfId="2" applyNumberFormat="1" applyFont="1" applyBorder="1" applyAlignment="1" applyProtection="1">
      <alignment horizontal="center" vertical="center"/>
    </xf>
    <xf numFmtId="10" fontId="13" fillId="0" borderId="22" xfId="2" applyNumberFormat="1" applyFont="1" applyBorder="1" applyAlignment="1" applyProtection="1">
      <alignment horizontal="center" vertical="center"/>
    </xf>
    <xf numFmtId="0" fontId="13" fillId="0" borderId="21" xfId="2" applyNumberFormat="1" applyFont="1" applyBorder="1" applyAlignment="1" applyProtection="1">
      <alignment horizontal="center" vertical="center"/>
    </xf>
    <xf numFmtId="0" fontId="13" fillId="0" borderId="22" xfId="2" applyFont="1" applyBorder="1" applyAlignment="1" applyProtection="1">
      <alignment vertical="center"/>
    </xf>
    <xf numFmtId="10" fontId="13" fillId="0" borderId="23" xfId="2" applyNumberFormat="1" applyFont="1" applyBorder="1" applyAlignment="1" applyProtection="1">
      <alignment horizontal="center" vertical="center"/>
    </xf>
    <xf numFmtId="0" fontId="13" fillId="0" borderId="23" xfId="2" applyFont="1" applyBorder="1" applyAlignment="1" applyProtection="1">
      <alignment vertical="center"/>
    </xf>
    <xf numFmtId="0" fontId="1" fillId="0" borderId="0" xfId="2" applyFont="1" applyBorder="1" applyProtection="1"/>
    <xf numFmtId="0" fontId="13" fillId="0" borderId="24" xfId="2" applyFont="1" applyBorder="1" applyAlignment="1" applyProtection="1">
      <alignment horizontal="center" vertical="center"/>
    </xf>
    <xf numFmtId="10" fontId="13" fillId="0" borderId="25" xfId="2" applyNumberFormat="1" applyFont="1" applyBorder="1" applyAlignment="1" applyProtection="1">
      <alignment horizontal="center" vertical="center"/>
    </xf>
    <xf numFmtId="10" fontId="13" fillId="0" borderId="12" xfId="2" applyNumberFormat="1" applyFont="1" applyBorder="1" applyAlignment="1" applyProtection="1">
      <alignment horizontal="center" vertical="center"/>
    </xf>
    <xf numFmtId="0" fontId="13" fillId="0" borderId="25" xfId="2" applyNumberFormat="1" applyFont="1" applyBorder="1" applyAlignment="1" applyProtection="1">
      <alignment horizontal="center" vertical="center"/>
    </xf>
    <xf numFmtId="0" fontId="13" fillId="0" borderId="12" xfId="2" applyFont="1" applyBorder="1" applyAlignment="1" applyProtection="1">
      <alignment vertical="center"/>
    </xf>
    <xf numFmtId="0" fontId="13" fillId="0" borderId="25" xfId="2" applyFont="1" applyBorder="1" applyAlignment="1" applyProtection="1">
      <alignment horizontal="center" vertical="center"/>
    </xf>
    <xf numFmtId="10" fontId="13" fillId="0" borderId="26" xfId="2" applyNumberFormat="1" applyFont="1" applyBorder="1" applyAlignment="1" applyProtection="1">
      <alignment horizontal="center" vertical="center"/>
    </xf>
    <xf numFmtId="0" fontId="13" fillId="0" borderId="26" xfId="2" applyFont="1" applyBorder="1" applyAlignment="1" applyProtection="1">
      <alignment vertical="center"/>
    </xf>
    <xf numFmtId="0" fontId="15" fillId="0" borderId="0" xfId="2" applyFont="1" applyProtection="1"/>
    <xf numFmtId="0" fontId="15" fillId="0" borderId="0" xfId="2" applyFont="1" applyAlignment="1" applyProtection="1">
      <alignment horizontal="left"/>
    </xf>
    <xf numFmtId="164" fontId="3" fillId="0" borderId="1" xfId="0" applyNumberFormat="1" applyFont="1" applyFill="1" applyBorder="1" applyAlignment="1" applyProtection="1">
      <alignment horizontal="right"/>
    </xf>
    <xf numFmtId="164" fontId="3" fillId="6" borderId="1" xfId="0" applyNumberFormat="1" applyFont="1" applyFill="1" applyBorder="1" applyProtection="1"/>
    <xf numFmtId="0" fontId="10" fillId="0" borderId="0" xfId="2" applyFont="1" applyAlignment="1" applyProtection="1">
      <alignment horizontal="center" vertical="center" wrapText="1"/>
    </xf>
    <xf numFmtId="0" fontId="9" fillId="0" borderId="0" xfId="2" applyFont="1" applyBorder="1" applyAlignment="1" applyProtection="1">
      <alignment horizontal="left" vertical="center" wrapText="1"/>
    </xf>
    <xf numFmtId="0" fontId="9" fillId="0" borderId="0" xfId="2" applyFont="1" applyBorder="1" applyAlignment="1" applyProtection="1">
      <alignment horizontal="center" vertical="center" wrapText="1"/>
    </xf>
    <xf numFmtId="0" fontId="9" fillId="0" borderId="0" xfId="2" applyFont="1" applyFill="1" applyBorder="1" applyAlignment="1" applyProtection="1">
      <alignment horizontal="center" vertical="center"/>
    </xf>
    <xf numFmtId="0" fontId="9" fillId="0" borderId="4" xfId="2" applyFont="1" applyBorder="1" applyAlignment="1" applyProtection="1">
      <alignment horizontal="center" vertical="center" wrapText="1"/>
    </xf>
    <xf numFmtId="0" fontId="9" fillId="0" borderId="11" xfId="2" applyFont="1" applyBorder="1" applyAlignment="1" applyProtection="1">
      <alignment horizontal="center" vertical="center" wrapText="1"/>
    </xf>
    <xf numFmtId="0" fontId="9" fillId="0" borderId="5" xfId="2" applyFont="1" applyBorder="1" applyAlignment="1" applyProtection="1">
      <alignment horizontal="center" vertical="center" wrapText="1"/>
    </xf>
    <xf numFmtId="0" fontId="9" fillId="0" borderId="12" xfId="2" applyFont="1" applyBorder="1" applyAlignment="1" applyProtection="1">
      <alignment horizontal="center" vertical="center" wrapText="1"/>
    </xf>
    <xf numFmtId="0" fontId="9" fillId="0" borderId="6" xfId="2" applyFont="1" applyBorder="1" applyAlignment="1" applyProtection="1">
      <alignment horizontal="center" vertical="center" wrapText="1"/>
    </xf>
    <xf numFmtId="0" fontId="9" fillId="0" borderId="13" xfId="2" applyFont="1" applyBorder="1" applyAlignment="1" applyProtection="1">
      <alignment horizontal="center" vertical="center" wrapText="1"/>
    </xf>
    <xf numFmtId="164" fontId="9" fillId="0" borderId="7" xfId="2" applyNumberFormat="1" applyFont="1" applyFill="1" applyBorder="1" applyAlignment="1" applyProtection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/>
    </xf>
    <xf numFmtId="0" fontId="9" fillId="8" borderId="8" xfId="2" applyFont="1" applyFill="1" applyBorder="1" applyAlignment="1" applyProtection="1">
      <alignment horizontal="center"/>
    </xf>
    <xf numFmtId="0" fontId="9" fillId="8" borderId="9" xfId="2" applyFont="1" applyFill="1" applyBorder="1" applyAlignment="1" applyProtection="1">
      <alignment horizontal="center"/>
    </xf>
    <xf numFmtId="0" fontId="9" fillId="9" borderId="10" xfId="2" applyFont="1" applyFill="1" applyBorder="1" applyAlignment="1" applyProtection="1">
      <alignment horizontal="center"/>
    </xf>
    <xf numFmtId="0" fontId="9" fillId="9" borderId="5" xfId="2" applyFont="1" applyFill="1" applyBorder="1" applyAlignment="1" applyProtection="1">
      <alignment horizontal="center"/>
    </xf>
    <xf numFmtId="0" fontId="1" fillId="0" borderId="0" xfId="2" applyFont="1" applyBorder="1" applyAlignment="1" applyProtection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928685</xdr:colOff>
      <xdr:row>49</xdr:row>
      <xdr:rowOff>142875</xdr:rowOff>
    </xdr:from>
    <xdr:to>
      <xdr:col>3</xdr:col>
      <xdr:colOff>226217</xdr:colOff>
      <xdr:row>51</xdr:row>
      <xdr:rowOff>130969</xdr:rowOff>
    </xdr:to>
    <xdr:sp macro="" textlink="">
      <xdr:nvSpPr>
        <xdr:cNvPr id="2" name="ZoneTexte 1"/>
        <xdr:cNvSpPr txBox="1"/>
      </xdr:nvSpPr>
      <xdr:spPr>
        <a:xfrm>
          <a:off x="2709860" y="6600825"/>
          <a:ext cx="2297907" cy="3786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latin typeface="Arial" pitchFamily="34" charset="0"/>
              <a:cs typeface="Arial" pitchFamily="34" charset="0"/>
            </a:rPr>
            <a:t>Visa Assurance Qualité</a:t>
          </a:r>
        </a:p>
      </xdr:txBody>
    </xdr:sp>
    <xdr:clientData/>
  </xdr:twoCellAnchor>
  <xdr:twoCellAnchor>
    <xdr:from>
      <xdr:col>0</xdr:col>
      <xdr:colOff>381000</xdr:colOff>
      <xdr:row>49</xdr:row>
      <xdr:rowOff>142875</xdr:rowOff>
    </xdr:from>
    <xdr:to>
      <xdr:col>2</xdr:col>
      <xdr:colOff>552450</xdr:colOff>
      <xdr:row>51</xdr:row>
      <xdr:rowOff>130969</xdr:rowOff>
    </xdr:to>
    <xdr:sp macro="" textlink="">
      <xdr:nvSpPr>
        <xdr:cNvPr id="3" name="ZoneTexte 2"/>
        <xdr:cNvSpPr txBox="1"/>
      </xdr:nvSpPr>
      <xdr:spPr>
        <a:xfrm>
          <a:off x="381000" y="6600825"/>
          <a:ext cx="1952625" cy="3786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latin typeface="Arial" pitchFamily="34" charset="0"/>
              <a:cs typeface="Arial" pitchFamily="34" charset="0"/>
            </a:rPr>
            <a:t>Visa Supply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Chain</a:t>
          </a:r>
          <a:endParaRPr lang="fr-FR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180976</xdr:colOff>
      <xdr:row>49</xdr:row>
      <xdr:rowOff>142875</xdr:rowOff>
    </xdr:from>
    <xdr:to>
      <xdr:col>5</xdr:col>
      <xdr:colOff>38101</xdr:colOff>
      <xdr:row>51</xdr:row>
      <xdr:rowOff>130969</xdr:rowOff>
    </xdr:to>
    <xdr:sp macro="" textlink="">
      <xdr:nvSpPr>
        <xdr:cNvPr id="4" name="ZoneTexte 3"/>
        <xdr:cNvSpPr txBox="1"/>
      </xdr:nvSpPr>
      <xdr:spPr>
        <a:xfrm>
          <a:off x="5476876" y="6600825"/>
          <a:ext cx="1143000" cy="37861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latin typeface="Arial" pitchFamily="34" charset="0"/>
              <a:cs typeface="Arial" pitchFamily="34" charset="0"/>
            </a:rPr>
            <a:t>Visa PRT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EAN/Lancement%20OF/Lancement%20OF%20liquid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karim\Desktop\Bon%20d'appro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THELBEN S"/>
      <sheetName val="BIOFLOR"/>
      <sheetName val="BOVICALCIUM"/>
      <sheetName val="BRONCHISTOP"/>
      <sheetName val="COCCIPROL LIQ"/>
      <sheetName val="COLIROXYL"/>
      <sheetName val="COMBIVIT_21"/>
      <sheetName val="ENERGIFOR"/>
      <sheetName val="FLUMEXYL 50%"/>
      <sheetName val="HEPATONIC RUM"/>
      <sheetName val="HEPATONIC VOL"/>
      <sheetName val="IVERMECTYL"/>
      <sheetName val="OVOCALCIUM"/>
      <sheetName val="PARAVIAIR B"/>
      <sheetName val="ROXYL"/>
      <sheetName val="RUMACTYL"/>
      <sheetName val="SEPTIJET"/>
      <sheetName val="TRICLAZOLE 10%"/>
      <sheetName val="TRICLAZOLE 5%"/>
      <sheetName val="TRIMEXINE"/>
      <sheetName val="VERMICUR 2,5"/>
      <sheetName val="VITA C"/>
      <sheetName val="VITA K3"/>
      <sheetName val="VITAFORTYL"/>
      <sheetName val="VITAMAX"/>
      <sheetName val="VITASELEN"/>
      <sheetName val="Calcul"/>
      <sheetName val="Liste PF"/>
      <sheetName val="OF"/>
      <sheetName val="Appro"/>
      <sheetName val="Lancement OF liquides"/>
    </sheetNames>
    <definedNames>
      <definedName name="Remise_a_zér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B1" t="str">
            <v>ANTHELBEN S</v>
          </cell>
        </row>
        <row r="2">
          <cell r="B2" t="str">
            <v>BIOFLOR</v>
          </cell>
        </row>
        <row r="3">
          <cell r="B3" t="str">
            <v>BOVICALCIUM</v>
          </cell>
        </row>
        <row r="4">
          <cell r="B4" t="str">
            <v>BRONCHISTOP</v>
          </cell>
        </row>
        <row r="5">
          <cell r="B5" t="str">
            <v>COCCIPROL LIQ</v>
          </cell>
        </row>
        <row r="6">
          <cell r="B6" t="str">
            <v>COLIROXYL</v>
          </cell>
        </row>
        <row r="7">
          <cell r="B7" t="str">
            <v>COMBIVIT_21</v>
          </cell>
        </row>
        <row r="8">
          <cell r="B8" t="str">
            <v>ENERGIFOR</v>
          </cell>
        </row>
        <row r="9">
          <cell r="B9" t="str">
            <v>FLUMEXYL 50%</v>
          </cell>
        </row>
        <row r="10">
          <cell r="B10" t="str">
            <v>HEPATONIC RUM</v>
          </cell>
        </row>
        <row r="11">
          <cell r="B11" t="str">
            <v>HEPATONIC VOL</v>
          </cell>
        </row>
        <row r="12">
          <cell r="B12" t="str">
            <v>IVERMECTYL</v>
          </cell>
        </row>
        <row r="13">
          <cell r="B13" t="str">
            <v>OVOCALCIUM</v>
          </cell>
        </row>
        <row r="14">
          <cell r="B14" t="str">
            <v>PARAVIAIR B</v>
          </cell>
        </row>
        <row r="15">
          <cell r="B15" t="str">
            <v>ROXYL</v>
          </cell>
        </row>
        <row r="16">
          <cell r="B16" t="str">
            <v>RUMACTYL</v>
          </cell>
        </row>
        <row r="17">
          <cell r="B17" t="str">
            <v>SEPTIJET</v>
          </cell>
        </row>
        <row r="18">
          <cell r="B18" t="str">
            <v>TRICLAZOLE 10%</v>
          </cell>
        </row>
        <row r="19">
          <cell r="B19" t="str">
            <v>TRICLAZOLE 5%</v>
          </cell>
        </row>
        <row r="20">
          <cell r="B20" t="str">
            <v>TRIMEXINE</v>
          </cell>
        </row>
        <row r="21">
          <cell r="B21" t="str">
            <v>VERMICUR 2,5</v>
          </cell>
        </row>
        <row r="22">
          <cell r="B22" t="str">
            <v>VITA C</v>
          </cell>
        </row>
        <row r="23">
          <cell r="B23" t="str">
            <v>VITA K3</v>
          </cell>
        </row>
        <row r="24">
          <cell r="B24" t="str">
            <v>VITAFORTYL</v>
          </cell>
        </row>
        <row r="25">
          <cell r="B25" t="str">
            <v>VITAMAX</v>
          </cell>
        </row>
        <row r="26">
          <cell r="B26" t="str">
            <v>VITASELEN</v>
          </cell>
        </row>
        <row r="71">
          <cell r="A71" t="str">
            <v>LIQUIDE</v>
          </cell>
        </row>
        <row r="72">
          <cell r="A72" t="str">
            <v>POUDRE</v>
          </cell>
        </row>
        <row r="73">
          <cell r="A73" t="str">
            <v>USAGE EXTERNE</v>
          </cell>
        </row>
        <row r="74">
          <cell r="A74" t="str">
            <v>SPECIALITE</v>
          </cell>
        </row>
        <row r="76">
          <cell r="A76" t="str">
            <v>LOT 1</v>
          </cell>
        </row>
        <row r="77">
          <cell r="A77" t="str">
            <v>LOT 2</v>
          </cell>
        </row>
        <row r="78">
          <cell r="A78" t="str">
            <v>LOT 3</v>
          </cell>
        </row>
      </sheetData>
      <sheetData sheetId="28"/>
      <sheetData sheetId="29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RONCHISTOP"/>
      <sheetName val="COLIROXYL"/>
      <sheetName val="Calcul"/>
      <sheetName val="Calcul (2)"/>
      <sheetName val="Appro"/>
      <sheetName val="Appro (2)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BRONCHISTOP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A1:AD16"/>
  <sheetViews>
    <sheetView showGridLines="0" workbookViewId="0">
      <selection activeCell="H3" sqref="H3"/>
    </sheetView>
  </sheetViews>
  <sheetFormatPr baseColWidth="10" defaultRowHeight="12"/>
  <cols>
    <col min="1" max="1" width="9.140625" style="2" customWidth="1"/>
    <col min="2" max="2" width="27.140625" style="2" customWidth="1"/>
    <col min="3" max="3" width="6.140625" style="2" customWidth="1"/>
    <col min="4" max="4" width="9.28515625" style="18" customWidth="1"/>
    <col min="5" max="5" width="8.7109375" style="2" customWidth="1"/>
    <col min="6" max="30" width="6.7109375" style="2" customWidth="1"/>
    <col min="31" max="16384" width="11.42578125" style="2"/>
  </cols>
  <sheetData>
    <row r="1" spans="1:30">
      <c r="B1" s="4" t="s">
        <v>29</v>
      </c>
      <c r="C1" s="27">
        <v>3</v>
      </c>
      <c r="D1" s="5" t="s">
        <v>0</v>
      </c>
      <c r="F1" s="1" t="s">
        <v>1</v>
      </c>
      <c r="G1" s="1" t="s">
        <v>2</v>
      </c>
      <c r="H1" s="1" t="s">
        <v>3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</row>
    <row r="2" spans="1:30">
      <c r="A2" s="22" t="s">
        <v>35</v>
      </c>
      <c r="B2" s="23" t="s">
        <v>144</v>
      </c>
      <c r="C2" s="4" t="s">
        <v>4</v>
      </c>
      <c r="D2" s="19">
        <f t="shared" ref="D2:D3" si="0">SUM(F2:AD2)</f>
        <v>5000</v>
      </c>
      <c r="F2" s="28">
        <v>1500</v>
      </c>
      <c r="G2" s="28">
        <v>1000</v>
      </c>
      <c r="H2" s="28">
        <v>2500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20" t="s">
        <v>36</v>
      </c>
      <c r="B3" s="21" t="s">
        <v>145</v>
      </c>
      <c r="C3" s="4" t="s">
        <v>4</v>
      </c>
      <c r="D3" s="19">
        <f t="shared" si="0"/>
        <v>1500</v>
      </c>
      <c r="F3" s="28"/>
      <c r="G3" s="28">
        <v>1000</v>
      </c>
      <c r="H3" s="28">
        <v>500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>
      <c r="A4" s="35"/>
      <c r="B4" s="36"/>
      <c r="C4" s="4"/>
      <c r="D4" s="1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>
      <c r="A5" s="8" t="s">
        <v>5</v>
      </c>
      <c r="B5" s="8" t="s">
        <v>215</v>
      </c>
      <c r="C5" s="8" t="s">
        <v>11</v>
      </c>
      <c r="D5" s="19">
        <f>IF(C1="","",150*C1)</f>
        <v>450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6" customFormat="1" ht="33" customHeight="1">
      <c r="A6" s="9" t="s">
        <v>6</v>
      </c>
      <c r="B6" s="9" t="s">
        <v>7</v>
      </c>
      <c r="C6" s="9" t="s">
        <v>8</v>
      </c>
      <c r="D6" s="10" t="s">
        <v>9</v>
      </c>
      <c r="E6" s="11" t="s">
        <v>10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2" customHeight="1">
      <c r="A7" s="3" t="s">
        <v>37</v>
      </c>
      <c r="B7" s="3" t="s">
        <v>146</v>
      </c>
      <c r="C7" s="3" t="s">
        <v>11</v>
      </c>
      <c r="D7" s="13">
        <v>15</v>
      </c>
      <c r="E7" s="7">
        <f>D7*$C$1</f>
        <v>45</v>
      </c>
      <c r="F7" s="7">
        <v>15</v>
      </c>
      <c r="G7" s="7">
        <v>15</v>
      </c>
      <c r="H7" s="7">
        <v>15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>
      <c r="A8" s="3" t="s">
        <v>38</v>
      </c>
      <c r="B8" s="3" t="s">
        <v>148</v>
      </c>
      <c r="C8" s="3" t="s">
        <v>11</v>
      </c>
      <c r="D8" s="13">
        <v>1.68</v>
      </c>
      <c r="E8" s="7">
        <f t="shared" ref="E8:E11" si="1">D8*$C$1</f>
        <v>5.04</v>
      </c>
      <c r="F8" s="7">
        <v>1.68</v>
      </c>
      <c r="G8" s="7">
        <v>1.68</v>
      </c>
      <c r="H8" s="7">
        <v>1.68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>
      <c r="A9" s="3" t="s">
        <v>39</v>
      </c>
      <c r="B9" s="3" t="s">
        <v>147</v>
      </c>
      <c r="C9" s="3" t="s">
        <v>11</v>
      </c>
      <c r="D9" s="14">
        <v>0.47249999999999998</v>
      </c>
      <c r="E9" s="7">
        <f t="shared" si="1"/>
        <v>1.4175</v>
      </c>
      <c r="F9" s="7">
        <v>0.47249999999999998</v>
      </c>
      <c r="G9" s="7">
        <v>0.47249999999999998</v>
      </c>
      <c r="H9" s="7">
        <v>0.47249999999999998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>
      <c r="A10" s="3" t="s">
        <v>40</v>
      </c>
      <c r="B10" s="3" t="s">
        <v>149</v>
      </c>
      <c r="C10" s="3" t="s">
        <v>11</v>
      </c>
      <c r="D10" s="13">
        <v>0.105</v>
      </c>
      <c r="E10" s="7">
        <f t="shared" si="1"/>
        <v>0.315</v>
      </c>
      <c r="F10" s="7">
        <v>0.105</v>
      </c>
      <c r="G10" s="7">
        <v>0.105</v>
      </c>
      <c r="H10" s="7">
        <v>0.105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>
      <c r="A11" s="3" t="s">
        <v>41</v>
      </c>
      <c r="B11" s="3" t="s">
        <v>150</v>
      </c>
      <c r="C11" s="3" t="s">
        <v>11</v>
      </c>
      <c r="D11" s="13">
        <v>1.68</v>
      </c>
      <c r="E11" s="7">
        <f t="shared" si="1"/>
        <v>5.04</v>
      </c>
      <c r="F11" s="7">
        <v>1.68</v>
      </c>
      <c r="G11" s="7">
        <v>1.68</v>
      </c>
      <c r="H11" s="7">
        <v>1.68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>
      <c r="A12" s="3" t="s">
        <v>42</v>
      </c>
      <c r="B12" s="3" t="s">
        <v>151</v>
      </c>
      <c r="C12" s="3" t="s">
        <v>11</v>
      </c>
      <c r="D12" s="15" t="s">
        <v>45</v>
      </c>
      <c r="E12" s="24" t="str">
        <f>CONCATENATE("QSP"," ",D5)</f>
        <v>QSP 450</v>
      </c>
      <c r="F12" s="13" t="s">
        <v>45</v>
      </c>
      <c r="G12" s="7" t="s">
        <v>45</v>
      </c>
      <c r="H12" s="7" t="s">
        <v>45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>
      <c r="A13" s="25" t="s">
        <v>43</v>
      </c>
      <c r="B13" s="25" t="s">
        <v>152</v>
      </c>
      <c r="C13" s="16" t="s">
        <v>11</v>
      </c>
      <c r="D13" s="17">
        <v>5.0000000000000001E-3</v>
      </c>
      <c r="E13" s="7">
        <f>SUM(F13:AD13)</f>
        <v>26</v>
      </c>
      <c r="F13" s="7">
        <f>ROUNDUP($D$13*F2,0)</f>
        <v>8</v>
      </c>
      <c r="G13" s="7">
        <f t="shared" ref="G13:AD13" si="2">ROUNDUP($D$13*G2,0)</f>
        <v>5</v>
      </c>
      <c r="H13" s="7">
        <f t="shared" si="2"/>
        <v>13</v>
      </c>
      <c r="I13" s="7">
        <f t="shared" si="2"/>
        <v>0</v>
      </c>
      <c r="J13" s="7">
        <f t="shared" si="2"/>
        <v>0</v>
      </c>
      <c r="K13" s="7">
        <f t="shared" si="2"/>
        <v>0</v>
      </c>
      <c r="L13" s="7">
        <f t="shared" si="2"/>
        <v>0</v>
      </c>
      <c r="M13" s="7">
        <f t="shared" si="2"/>
        <v>0</v>
      </c>
      <c r="N13" s="7">
        <f t="shared" si="2"/>
        <v>0</v>
      </c>
      <c r="O13" s="7">
        <f t="shared" si="2"/>
        <v>0</v>
      </c>
      <c r="P13" s="7">
        <f t="shared" si="2"/>
        <v>0</v>
      </c>
      <c r="Q13" s="7">
        <f t="shared" si="2"/>
        <v>0</v>
      </c>
      <c r="R13" s="7">
        <f t="shared" si="2"/>
        <v>0</v>
      </c>
      <c r="S13" s="7">
        <f t="shared" si="2"/>
        <v>0</v>
      </c>
      <c r="T13" s="7">
        <f t="shared" si="2"/>
        <v>0</v>
      </c>
      <c r="U13" s="7">
        <f t="shared" si="2"/>
        <v>0</v>
      </c>
      <c r="V13" s="7">
        <f t="shared" si="2"/>
        <v>0</v>
      </c>
      <c r="W13" s="7">
        <f t="shared" si="2"/>
        <v>0</v>
      </c>
      <c r="X13" s="7">
        <f t="shared" si="2"/>
        <v>0</v>
      </c>
      <c r="Y13" s="7">
        <f t="shared" si="2"/>
        <v>0</v>
      </c>
      <c r="Z13" s="7">
        <f t="shared" si="2"/>
        <v>0</v>
      </c>
      <c r="AA13" s="7">
        <f t="shared" si="2"/>
        <v>0</v>
      </c>
      <c r="AB13" s="7">
        <f t="shared" si="2"/>
        <v>0</v>
      </c>
      <c r="AC13" s="7">
        <f t="shared" si="2"/>
        <v>0</v>
      </c>
      <c r="AD13" s="7">
        <f t="shared" si="2"/>
        <v>0</v>
      </c>
    </row>
    <row r="14" spans="1:30">
      <c r="A14" s="25" t="s">
        <v>143</v>
      </c>
      <c r="B14" s="25" t="s">
        <v>153</v>
      </c>
      <c r="C14" s="16" t="s">
        <v>4</v>
      </c>
      <c r="D14" s="17">
        <v>0.02</v>
      </c>
      <c r="E14" s="7">
        <f t="shared" ref="E14:E16" si="3">SUM(F14:AD14)</f>
        <v>100</v>
      </c>
      <c r="F14" s="7">
        <f>ROUNDUP($D$14*F2,0)</f>
        <v>30</v>
      </c>
      <c r="G14" s="7">
        <f t="shared" ref="G14:AD14" si="4">ROUNDUP($D$14*G2,0)</f>
        <v>20</v>
      </c>
      <c r="H14" s="7">
        <f t="shared" si="4"/>
        <v>50</v>
      </c>
      <c r="I14" s="7">
        <f t="shared" si="4"/>
        <v>0</v>
      </c>
      <c r="J14" s="7">
        <f t="shared" si="4"/>
        <v>0</v>
      </c>
      <c r="K14" s="7">
        <f t="shared" si="4"/>
        <v>0</v>
      </c>
      <c r="L14" s="7">
        <f t="shared" si="4"/>
        <v>0</v>
      </c>
      <c r="M14" s="7">
        <f t="shared" si="4"/>
        <v>0</v>
      </c>
      <c r="N14" s="7">
        <f t="shared" si="4"/>
        <v>0</v>
      </c>
      <c r="O14" s="7">
        <f t="shared" si="4"/>
        <v>0</v>
      </c>
      <c r="P14" s="7">
        <f t="shared" si="4"/>
        <v>0</v>
      </c>
      <c r="Q14" s="7">
        <f t="shared" si="4"/>
        <v>0</v>
      </c>
      <c r="R14" s="7">
        <f t="shared" si="4"/>
        <v>0</v>
      </c>
      <c r="S14" s="7">
        <f t="shared" si="4"/>
        <v>0</v>
      </c>
      <c r="T14" s="7">
        <f t="shared" si="4"/>
        <v>0</v>
      </c>
      <c r="U14" s="7">
        <f t="shared" si="4"/>
        <v>0</v>
      </c>
      <c r="V14" s="7">
        <f t="shared" si="4"/>
        <v>0</v>
      </c>
      <c r="W14" s="7">
        <f t="shared" si="4"/>
        <v>0</v>
      </c>
      <c r="X14" s="7">
        <f t="shared" si="4"/>
        <v>0</v>
      </c>
      <c r="Y14" s="7">
        <f t="shared" si="4"/>
        <v>0</v>
      </c>
      <c r="Z14" s="7">
        <f t="shared" si="4"/>
        <v>0</v>
      </c>
      <c r="AA14" s="7">
        <f t="shared" si="4"/>
        <v>0</v>
      </c>
      <c r="AB14" s="7">
        <f t="shared" si="4"/>
        <v>0</v>
      </c>
      <c r="AC14" s="7">
        <f t="shared" si="4"/>
        <v>0</v>
      </c>
      <c r="AD14" s="7">
        <f t="shared" si="4"/>
        <v>0</v>
      </c>
    </row>
    <row r="15" spans="1:30">
      <c r="A15" s="26" t="s">
        <v>44</v>
      </c>
      <c r="B15" s="26" t="s">
        <v>154</v>
      </c>
      <c r="C15" s="3" t="s">
        <v>11</v>
      </c>
      <c r="D15" s="13">
        <v>8.9999999999999993E-3</v>
      </c>
      <c r="E15" s="7">
        <f t="shared" si="3"/>
        <v>14</v>
      </c>
      <c r="F15" s="7">
        <f>ROUNDUP($D$15*F3,0)</f>
        <v>0</v>
      </c>
      <c r="G15" s="7">
        <f t="shared" ref="G15:AD15" si="5">ROUNDUP($D$15*G3,0)</f>
        <v>9</v>
      </c>
      <c r="H15" s="7">
        <f t="shared" si="5"/>
        <v>5</v>
      </c>
      <c r="I15" s="7">
        <f t="shared" si="5"/>
        <v>0</v>
      </c>
      <c r="J15" s="7">
        <f t="shared" si="5"/>
        <v>0</v>
      </c>
      <c r="K15" s="7">
        <f t="shared" si="5"/>
        <v>0</v>
      </c>
      <c r="L15" s="7">
        <f t="shared" si="5"/>
        <v>0</v>
      </c>
      <c r="M15" s="7">
        <f t="shared" si="5"/>
        <v>0</v>
      </c>
      <c r="N15" s="7">
        <f t="shared" si="5"/>
        <v>0</v>
      </c>
      <c r="O15" s="7">
        <f t="shared" si="5"/>
        <v>0</v>
      </c>
      <c r="P15" s="7">
        <f t="shared" si="5"/>
        <v>0</v>
      </c>
      <c r="Q15" s="7">
        <f t="shared" si="5"/>
        <v>0</v>
      </c>
      <c r="R15" s="7">
        <f t="shared" si="5"/>
        <v>0</v>
      </c>
      <c r="S15" s="7">
        <f t="shared" si="5"/>
        <v>0</v>
      </c>
      <c r="T15" s="7">
        <f t="shared" si="5"/>
        <v>0</v>
      </c>
      <c r="U15" s="7">
        <f t="shared" si="5"/>
        <v>0</v>
      </c>
      <c r="V15" s="7">
        <f t="shared" si="5"/>
        <v>0</v>
      </c>
      <c r="W15" s="7">
        <f t="shared" si="5"/>
        <v>0</v>
      </c>
      <c r="X15" s="7">
        <f t="shared" si="5"/>
        <v>0</v>
      </c>
      <c r="Y15" s="7">
        <f t="shared" si="5"/>
        <v>0</v>
      </c>
      <c r="Z15" s="7">
        <f t="shared" si="5"/>
        <v>0</v>
      </c>
      <c r="AA15" s="7">
        <f t="shared" si="5"/>
        <v>0</v>
      </c>
      <c r="AB15" s="7">
        <f t="shared" si="5"/>
        <v>0</v>
      </c>
      <c r="AC15" s="7">
        <f t="shared" si="5"/>
        <v>0</v>
      </c>
      <c r="AD15" s="7">
        <f t="shared" si="5"/>
        <v>0</v>
      </c>
    </row>
    <row r="16" spans="1:30">
      <c r="A16" s="26" t="s">
        <v>143</v>
      </c>
      <c r="B16" s="26" t="s">
        <v>155</v>
      </c>
      <c r="C16" s="3" t="s">
        <v>4</v>
      </c>
      <c r="D16" s="13">
        <v>0.1</v>
      </c>
      <c r="E16" s="7">
        <f t="shared" si="3"/>
        <v>150</v>
      </c>
      <c r="F16" s="7">
        <f>ROUNDUP($D$16*F3,0)</f>
        <v>0</v>
      </c>
      <c r="G16" s="7">
        <f t="shared" ref="G16:AD16" si="6">ROUNDUP($D$16*G3,0)</f>
        <v>100</v>
      </c>
      <c r="H16" s="7">
        <f t="shared" si="6"/>
        <v>50</v>
      </c>
      <c r="I16" s="7">
        <f t="shared" si="6"/>
        <v>0</v>
      </c>
      <c r="J16" s="7">
        <f t="shared" si="6"/>
        <v>0</v>
      </c>
      <c r="K16" s="7">
        <f t="shared" si="6"/>
        <v>0</v>
      </c>
      <c r="L16" s="7">
        <f t="shared" si="6"/>
        <v>0</v>
      </c>
      <c r="M16" s="7">
        <f t="shared" si="6"/>
        <v>0</v>
      </c>
      <c r="N16" s="7">
        <f t="shared" si="6"/>
        <v>0</v>
      </c>
      <c r="O16" s="7">
        <f t="shared" si="6"/>
        <v>0</v>
      </c>
      <c r="P16" s="7">
        <f t="shared" si="6"/>
        <v>0</v>
      </c>
      <c r="Q16" s="7">
        <f t="shared" si="6"/>
        <v>0</v>
      </c>
      <c r="R16" s="7">
        <f t="shared" si="6"/>
        <v>0</v>
      </c>
      <c r="S16" s="7">
        <f t="shared" si="6"/>
        <v>0</v>
      </c>
      <c r="T16" s="7">
        <f t="shared" si="6"/>
        <v>0</v>
      </c>
      <c r="U16" s="7">
        <f t="shared" si="6"/>
        <v>0</v>
      </c>
      <c r="V16" s="7">
        <f t="shared" si="6"/>
        <v>0</v>
      </c>
      <c r="W16" s="7">
        <f t="shared" si="6"/>
        <v>0</v>
      </c>
      <c r="X16" s="7">
        <f t="shared" si="6"/>
        <v>0</v>
      </c>
      <c r="Y16" s="7">
        <f t="shared" si="6"/>
        <v>0</v>
      </c>
      <c r="Z16" s="7">
        <f t="shared" si="6"/>
        <v>0</v>
      </c>
      <c r="AA16" s="7">
        <f t="shared" si="6"/>
        <v>0</v>
      </c>
      <c r="AB16" s="7">
        <f t="shared" si="6"/>
        <v>0</v>
      </c>
      <c r="AC16" s="7">
        <f t="shared" si="6"/>
        <v>0</v>
      </c>
      <c r="AD16" s="7">
        <f t="shared" si="6"/>
        <v>0</v>
      </c>
    </row>
  </sheetData>
  <sheetProtection password="DEE4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AD16"/>
  <sheetViews>
    <sheetView showGridLines="0" workbookViewId="0">
      <selection activeCell="O2" sqref="O2"/>
    </sheetView>
  </sheetViews>
  <sheetFormatPr baseColWidth="10" defaultRowHeight="12"/>
  <cols>
    <col min="1" max="1" width="9.140625" style="2" customWidth="1"/>
    <col min="2" max="2" width="27.140625" style="2" customWidth="1"/>
    <col min="3" max="3" width="6.140625" style="2" customWidth="1"/>
    <col min="4" max="4" width="9.28515625" style="18" customWidth="1"/>
    <col min="5" max="5" width="8.7109375" style="2" customWidth="1"/>
    <col min="6" max="30" width="6.7109375" style="2" customWidth="1"/>
    <col min="31" max="16384" width="11.42578125" style="2"/>
  </cols>
  <sheetData>
    <row r="1" spans="1:30">
      <c r="B1" s="4" t="s">
        <v>29</v>
      </c>
      <c r="C1" s="27">
        <v>10</v>
      </c>
      <c r="D1" s="5" t="s">
        <v>0</v>
      </c>
      <c r="F1" s="1" t="s">
        <v>1</v>
      </c>
      <c r="G1" s="1" t="s">
        <v>2</v>
      </c>
      <c r="H1" s="1" t="s">
        <v>3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</row>
    <row r="2" spans="1:30">
      <c r="A2" s="25" t="s">
        <v>138</v>
      </c>
      <c r="B2" s="25" t="s">
        <v>156</v>
      </c>
      <c r="C2" s="4" t="s">
        <v>4</v>
      </c>
      <c r="D2" s="19">
        <f t="shared" ref="D2:D3" si="0">SUM(F2:AD2)</f>
        <v>16500</v>
      </c>
      <c r="F2" s="28">
        <v>2000</v>
      </c>
      <c r="G2" s="28">
        <v>2000</v>
      </c>
      <c r="H2" s="28">
        <v>2000</v>
      </c>
      <c r="I2" s="28">
        <v>2000</v>
      </c>
      <c r="J2" s="28">
        <v>1500</v>
      </c>
      <c r="K2" s="28">
        <v>2000</v>
      </c>
      <c r="L2" s="28">
        <v>1000</v>
      </c>
      <c r="M2" s="28">
        <v>2000</v>
      </c>
      <c r="N2" s="28"/>
      <c r="O2" s="28">
        <v>2000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26" t="s">
        <v>139</v>
      </c>
      <c r="B3" s="26" t="s">
        <v>157</v>
      </c>
      <c r="C3" s="4" t="s">
        <v>4</v>
      </c>
      <c r="D3" s="19">
        <f t="shared" si="0"/>
        <v>16000</v>
      </c>
      <c r="F3" s="28"/>
      <c r="G3" s="28"/>
      <c r="H3" s="28"/>
      <c r="I3" s="28"/>
      <c r="J3" s="28">
        <v>3000</v>
      </c>
      <c r="K3" s="28"/>
      <c r="L3" s="28">
        <v>5000</v>
      </c>
      <c r="M3" s="28"/>
      <c r="N3" s="28">
        <v>8000</v>
      </c>
      <c r="O3" s="28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>
      <c r="A4" s="35"/>
      <c r="B4" s="36"/>
      <c r="C4" s="4"/>
      <c r="D4" s="1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>
      <c r="A5" s="8" t="s">
        <v>5</v>
      </c>
      <c r="B5" s="8" t="s">
        <v>216</v>
      </c>
      <c r="C5" s="8" t="s">
        <v>11</v>
      </c>
      <c r="D5" s="19">
        <f>IF(C1="","",200*C1)</f>
        <v>2000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6" customFormat="1" ht="33" customHeight="1">
      <c r="A6" s="9" t="s">
        <v>6</v>
      </c>
      <c r="B6" s="9" t="s">
        <v>7</v>
      </c>
      <c r="C6" s="9" t="s">
        <v>8</v>
      </c>
      <c r="D6" s="10" t="s">
        <v>9</v>
      </c>
      <c r="E6" s="11" t="s">
        <v>10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2" customHeight="1">
      <c r="A7" s="3" t="s">
        <v>37</v>
      </c>
      <c r="B7" s="3" t="s">
        <v>158</v>
      </c>
      <c r="C7" s="3" t="s">
        <v>11</v>
      </c>
      <c r="D7" s="7">
        <v>100</v>
      </c>
      <c r="E7" s="7">
        <f>D7*$C$1</f>
        <v>1000</v>
      </c>
      <c r="F7" s="7">
        <v>100</v>
      </c>
      <c r="G7" s="7">
        <v>100</v>
      </c>
      <c r="H7" s="7">
        <v>100</v>
      </c>
      <c r="I7" s="7">
        <v>100</v>
      </c>
      <c r="J7" s="7">
        <v>100</v>
      </c>
      <c r="K7" s="7">
        <v>100</v>
      </c>
      <c r="L7" s="7">
        <v>100</v>
      </c>
      <c r="M7" s="7">
        <v>100</v>
      </c>
      <c r="N7" s="7">
        <v>100</v>
      </c>
      <c r="O7" s="7">
        <v>100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>
      <c r="A8" s="3" t="s">
        <v>38</v>
      </c>
      <c r="B8" s="3" t="s">
        <v>159</v>
      </c>
      <c r="C8" s="3" t="s">
        <v>11</v>
      </c>
      <c r="D8" s="7">
        <v>11.2</v>
      </c>
      <c r="E8" s="7">
        <f t="shared" ref="E8:E11" si="1">D8*$C$1</f>
        <v>112</v>
      </c>
      <c r="F8" s="7">
        <v>11.2</v>
      </c>
      <c r="G8" s="7">
        <v>11.2</v>
      </c>
      <c r="H8" s="7">
        <v>11.2</v>
      </c>
      <c r="I8" s="7">
        <v>11.2</v>
      </c>
      <c r="J8" s="7">
        <v>11.2</v>
      </c>
      <c r="K8" s="7">
        <v>11.2</v>
      </c>
      <c r="L8" s="7">
        <v>11.2</v>
      </c>
      <c r="M8" s="7">
        <v>11.2</v>
      </c>
      <c r="N8" s="7">
        <v>11.2</v>
      </c>
      <c r="O8" s="7">
        <v>11.2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>
      <c r="A9" s="3" t="s">
        <v>39</v>
      </c>
      <c r="B9" s="3" t="s">
        <v>160</v>
      </c>
      <c r="C9" s="3" t="s">
        <v>11</v>
      </c>
      <c r="D9" s="7">
        <v>3.15</v>
      </c>
      <c r="E9" s="7">
        <f t="shared" si="1"/>
        <v>31.5</v>
      </c>
      <c r="F9" s="7">
        <v>3.15</v>
      </c>
      <c r="G9" s="7">
        <v>3.15</v>
      </c>
      <c r="H9" s="7">
        <v>3.15</v>
      </c>
      <c r="I9" s="7">
        <v>3.15</v>
      </c>
      <c r="J9" s="7">
        <v>3.15</v>
      </c>
      <c r="K9" s="7">
        <v>3.15</v>
      </c>
      <c r="L9" s="7">
        <v>3.15</v>
      </c>
      <c r="M9" s="7">
        <v>3.15</v>
      </c>
      <c r="N9" s="7">
        <v>3.15</v>
      </c>
      <c r="O9" s="7">
        <v>3.15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>
      <c r="A10" s="3" t="s">
        <v>40</v>
      </c>
      <c r="B10" s="3" t="s">
        <v>161</v>
      </c>
      <c r="C10" s="3" t="s">
        <v>11</v>
      </c>
      <c r="D10" s="7">
        <v>0.7</v>
      </c>
      <c r="E10" s="7">
        <f t="shared" si="1"/>
        <v>7</v>
      </c>
      <c r="F10" s="7">
        <v>0.7</v>
      </c>
      <c r="G10" s="7">
        <v>0.7</v>
      </c>
      <c r="H10" s="7">
        <v>0.7</v>
      </c>
      <c r="I10" s="7">
        <v>0.7</v>
      </c>
      <c r="J10" s="7">
        <v>0.7</v>
      </c>
      <c r="K10" s="7">
        <v>0.7</v>
      </c>
      <c r="L10" s="7">
        <v>0.7</v>
      </c>
      <c r="M10" s="7">
        <v>0.7</v>
      </c>
      <c r="N10" s="7">
        <v>0.7</v>
      </c>
      <c r="O10" s="7">
        <v>0.7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>
      <c r="A11" s="3" t="s">
        <v>41</v>
      </c>
      <c r="B11" s="3" t="s">
        <v>162</v>
      </c>
      <c r="C11" s="3" t="s">
        <v>11</v>
      </c>
      <c r="D11" s="7">
        <v>11.2</v>
      </c>
      <c r="E11" s="7">
        <f t="shared" si="1"/>
        <v>112</v>
      </c>
      <c r="F11" s="7">
        <v>11.2</v>
      </c>
      <c r="G11" s="7">
        <v>11.2</v>
      </c>
      <c r="H11" s="7">
        <v>11.2</v>
      </c>
      <c r="I11" s="7">
        <v>11.2</v>
      </c>
      <c r="J11" s="7">
        <v>11.2</v>
      </c>
      <c r="K11" s="7">
        <v>11.2</v>
      </c>
      <c r="L11" s="7">
        <v>11.2</v>
      </c>
      <c r="M11" s="7">
        <v>11.2</v>
      </c>
      <c r="N11" s="7">
        <v>11.2</v>
      </c>
      <c r="O11" s="7">
        <v>11.2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>
      <c r="A12" s="3" t="s">
        <v>42</v>
      </c>
      <c r="B12" s="3" t="s">
        <v>163</v>
      </c>
      <c r="C12" s="3" t="s">
        <v>11</v>
      </c>
      <c r="D12" s="15" t="s">
        <v>136</v>
      </c>
      <c r="E12" s="24" t="str">
        <f>CONCATENATE("QSP"," ",D5)</f>
        <v>QSP 2000</v>
      </c>
      <c r="F12" s="13" t="s">
        <v>136</v>
      </c>
      <c r="G12" s="7" t="s">
        <v>136</v>
      </c>
      <c r="H12" s="7" t="s">
        <v>136</v>
      </c>
      <c r="I12" s="4" t="s">
        <v>136</v>
      </c>
      <c r="J12" s="4" t="s">
        <v>136</v>
      </c>
      <c r="K12" s="4" t="s">
        <v>136</v>
      </c>
      <c r="L12" s="4" t="s">
        <v>136</v>
      </c>
      <c r="M12" s="4" t="s">
        <v>136</v>
      </c>
      <c r="N12" s="4" t="s">
        <v>136</v>
      </c>
      <c r="O12" s="4" t="s">
        <v>136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>
      <c r="A13" s="25" t="s">
        <v>140</v>
      </c>
      <c r="B13" s="25" t="s">
        <v>164</v>
      </c>
      <c r="C13" s="16" t="s">
        <v>11</v>
      </c>
      <c r="D13" s="7">
        <v>4.0000000000000001E-3</v>
      </c>
      <c r="E13" s="7">
        <f>SUM(F13:AD13)</f>
        <v>66</v>
      </c>
      <c r="F13" s="7">
        <f>ROUNDUP($D$13*F2,0)</f>
        <v>8</v>
      </c>
      <c r="G13" s="7">
        <f t="shared" ref="G13:AD13" si="2">ROUNDUP($D$13*G2,0)</f>
        <v>8</v>
      </c>
      <c r="H13" s="7">
        <f t="shared" si="2"/>
        <v>8</v>
      </c>
      <c r="I13" s="7">
        <f t="shared" si="2"/>
        <v>8</v>
      </c>
      <c r="J13" s="7">
        <f t="shared" si="2"/>
        <v>6</v>
      </c>
      <c r="K13" s="7">
        <f t="shared" si="2"/>
        <v>8</v>
      </c>
      <c r="L13" s="7">
        <f t="shared" si="2"/>
        <v>4</v>
      </c>
      <c r="M13" s="7">
        <f t="shared" si="2"/>
        <v>8</v>
      </c>
      <c r="N13" s="7">
        <f t="shared" si="2"/>
        <v>0</v>
      </c>
      <c r="O13" s="7">
        <f t="shared" si="2"/>
        <v>8</v>
      </c>
      <c r="P13" s="7">
        <f t="shared" si="2"/>
        <v>0</v>
      </c>
      <c r="Q13" s="7">
        <f t="shared" si="2"/>
        <v>0</v>
      </c>
      <c r="R13" s="7">
        <f t="shared" si="2"/>
        <v>0</v>
      </c>
      <c r="S13" s="7">
        <f t="shared" si="2"/>
        <v>0</v>
      </c>
      <c r="T13" s="7">
        <f t="shared" si="2"/>
        <v>0</v>
      </c>
      <c r="U13" s="7">
        <f t="shared" si="2"/>
        <v>0</v>
      </c>
      <c r="V13" s="7">
        <f t="shared" si="2"/>
        <v>0</v>
      </c>
      <c r="W13" s="7">
        <f t="shared" si="2"/>
        <v>0</v>
      </c>
      <c r="X13" s="7">
        <f t="shared" si="2"/>
        <v>0</v>
      </c>
      <c r="Y13" s="7">
        <f t="shared" si="2"/>
        <v>0</v>
      </c>
      <c r="Z13" s="7">
        <f t="shared" si="2"/>
        <v>0</v>
      </c>
      <c r="AA13" s="7">
        <f t="shared" si="2"/>
        <v>0</v>
      </c>
      <c r="AB13" s="7">
        <f t="shared" si="2"/>
        <v>0</v>
      </c>
      <c r="AC13" s="7">
        <f t="shared" si="2"/>
        <v>0</v>
      </c>
      <c r="AD13" s="7">
        <f t="shared" si="2"/>
        <v>0</v>
      </c>
    </row>
    <row r="14" spans="1:30">
      <c r="A14" s="25" t="s">
        <v>141</v>
      </c>
      <c r="B14" s="25" t="s">
        <v>165</v>
      </c>
      <c r="C14" s="16" t="s">
        <v>4</v>
      </c>
      <c r="D14" s="7">
        <v>0.02</v>
      </c>
      <c r="E14" s="7">
        <f t="shared" ref="E14:E16" si="3">SUM(F14:AD14)</f>
        <v>330</v>
      </c>
      <c r="F14" s="7">
        <f>ROUNDUP($D$14*F2,0)</f>
        <v>40</v>
      </c>
      <c r="G14" s="7">
        <f t="shared" ref="G14:AD14" si="4">ROUNDUP($D$14*G2,0)</f>
        <v>40</v>
      </c>
      <c r="H14" s="7">
        <f t="shared" si="4"/>
        <v>40</v>
      </c>
      <c r="I14" s="7">
        <f t="shared" si="4"/>
        <v>40</v>
      </c>
      <c r="J14" s="7">
        <f t="shared" si="4"/>
        <v>30</v>
      </c>
      <c r="K14" s="7">
        <f t="shared" si="4"/>
        <v>40</v>
      </c>
      <c r="L14" s="7">
        <f t="shared" si="4"/>
        <v>20</v>
      </c>
      <c r="M14" s="7">
        <f t="shared" si="4"/>
        <v>40</v>
      </c>
      <c r="N14" s="7">
        <f t="shared" si="4"/>
        <v>0</v>
      </c>
      <c r="O14" s="7">
        <f t="shared" si="4"/>
        <v>40</v>
      </c>
      <c r="P14" s="7">
        <f t="shared" si="4"/>
        <v>0</v>
      </c>
      <c r="Q14" s="7">
        <f t="shared" si="4"/>
        <v>0</v>
      </c>
      <c r="R14" s="7">
        <f t="shared" si="4"/>
        <v>0</v>
      </c>
      <c r="S14" s="7">
        <f t="shared" si="4"/>
        <v>0</v>
      </c>
      <c r="T14" s="7">
        <f t="shared" si="4"/>
        <v>0</v>
      </c>
      <c r="U14" s="7">
        <f t="shared" si="4"/>
        <v>0</v>
      </c>
      <c r="V14" s="7">
        <f t="shared" si="4"/>
        <v>0</v>
      </c>
      <c r="W14" s="7">
        <f t="shared" si="4"/>
        <v>0</v>
      </c>
      <c r="X14" s="7">
        <f t="shared" si="4"/>
        <v>0</v>
      </c>
      <c r="Y14" s="7">
        <f t="shared" si="4"/>
        <v>0</v>
      </c>
      <c r="Z14" s="7">
        <f t="shared" si="4"/>
        <v>0</v>
      </c>
      <c r="AA14" s="7">
        <f t="shared" si="4"/>
        <v>0</v>
      </c>
      <c r="AB14" s="7">
        <f t="shared" si="4"/>
        <v>0</v>
      </c>
      <c r="AC14" s="7">
        <f t="shared" si="4"/>
        <v>0</v>
      </c>
      <c r="AD14" s="7">
        <f t="shared" si="4"/>
        <v>0</v>
      </c>
    </row>
    <row r="15" spans="1:30">
      <c r="A15" s="26" t="s">
        <v>142</v>
      </c>
      <c r="B15" s="26" t="s">
        <v>166</v>
      </c>
      <c r="C15" s="3" t="s">
        <v>11</v>
      </c>
      <c r="D15" s="7">
        <v>5.0000000000000001E-3</v>
      </c>
      <c r="E15" s="7">
        <f t="shared" si="3"/>
        <v>80</v>
      </c>
      <c r="F15" s="7">
        <f>ROUNDUP($D$15*F3,0)</f>
        <v>0</v>
      </c>
      <c r="G15" s="7">
        <f t="shared" ref="G15:AD15" si="5">ROUNDUP($D$15*G3,0)</f>
        <v>0</v>
      </c>
      <c r="H15" s="7">
        <f t="shared" si="5"/>
        <v>0</v>
      </c>
      <c r="I15" s="7">
        <f t="shared" si="5"/>
        <v>0</v>
      </c>
      <c r="J15" s="7">
        <f t="shared" si="5"/>
        <v>15</v>
      </c>
      <c r="K15" s="7">
        <f t="shared" si="5"/>
        <v>0</v>
      </c>
      <c r="L15" s="7">
        <f t="shared" si="5"/>
        <v>25</v>
      </c>
      <c r="M15" s="7">
        <f t="shared" si="5"/>
        <v>0</v>
      </c>
      <c r="N15" s="7">
        <f t="shared" si="5"/>
        <v>40</v>
      </c>
      <c r="O15" s="7">
        <f t="shared" si="5"/>
        <v>0</v>
      </c>
      <c r="P15" s="7">
        <f t="shared" si="5"/>
        <v>0</v>
      </c>
      <c r="Q15" s="7">
        <f t="shared" si="5"/>
        <v>0</v>
      </c>
      <c r="R15" s="7">
        <f t="shared" si="5"/>
        <v>0</v>
      </c>
      <c r="S15" s="7">
        <f t="shared" si="5"/>
        <v>0</v>
      </c>
      <c r="T15" s="7">
        <f t="shared" si="5"/>
        <v>0</v>
      </c>
      <c r="U15" s="7">
        <f t="shared" si="5"/>
        <v>0</v>
      </c>
      <c r="V15" s="7">
        <f t="shared" si="5"/>
        <v>0</v>
      </c>
      <c r="W15" s="7">
        <f t="shared" si="5"/>
        <v>0</v>
      </c>
      <c r="X15" s="7">
        <f t="shared" si="5"/>
        <v>0</v>
      </c>
      <c r="Y15" s="7">
        <f t="shared" si="5"/>
        <v>0</v>
      </c>
      <c r="Z15" s="7">
        <f t="shared" si="5"/>
        <v>0</v>
      </c>
      <c r="AA15" s="7">
        <f t="shared" si="5"/>
        <v>0</v>
      </c>
      <c r="AB15" s="7">
        <f t="shared" si="5"/>
        <v>0</v>
      </c>
      <c r="AC15" s="7">
        <f t="shared" si="5"/>
        <v>0</v>
      </c>
      <c r="AD15" s="7">
        <f t="shared" si="5"/>
        <v>0</v>
      </c>
    </row>
    <row r="16" spans="1:30">
      <c r="A16" s="26" t="s">
        <v>143</v>
      </c>
      <c r="B16" s="26" t="s">
        <v>167</v>
      </c>
      <c r="C16" s="3" t="s">
        <v>4</v>
      </c>
      <c r="D16" s="7">
        <v>0.02</v>
      </c>
      <c r="E16" s="7">
        <f t="shared" si="3"/>
        <v>320</v>
      </c>
      <c r="F16" s="7">
        <f>ROUNDUP($D$16*F3,0)</f>
        <v>0</v>
      </c>
      <c r="G16" s="7">
        <f t="shared" ref="G16:AD16" si="6">ROUNDUP($D$16*G3,0)</f>
        <v>0</v>
      </c>
      <c r="H16" s="7">
        <f t="shared" si="6"/>
        <v>0</v>
      </c>
      <c r="I16" s="7">
        <f t="shared" si="6"/>
        <v>0</v>
      </c>
      <c r="J16" s="7">
        <f t="shared" si="6"/>
        <v>60</v>
      </c>
      <c r="K16" s="7">
        <f t="shared" si="6"/>
        <v>0</v>
      </c>
      <c r="L16" s="7">
        <f t="shared" si="6"/>
        <v>100</v>
      </c>
      <c r="M16" s="7">
        <f t="shared" si="6"/>
        <v>0</v>
      </c>
      <c r="N16" s="7">
        <f t="shared" si="6"/>
        <v>160</v>
      </c>
      <c r="O16" s="7">
        <f t="shared" si="6"/>
        <v>0</v>
      </c>
      <c r="P16" s="7">
        <f t="shared" si="6"/>
        <v>0</v>
      </c>
      <c r="Q16" s="7">
        <f t="shared" si="6"/>
        <v>0</v>
      </c>
      <c r="R16" s="7">
        <f t="shared" si="6"/>
        <v>0</v>
      </c>
      <c r="S16" s="7">
        <f t="shared" si="6"/>
        <v>0</v>
      </c>
      <c r="T16" s="7">
        <f t="shared" si="6"/>
        <v>0</v>
      </c>
      <c r="U16" s="7">
        <f t="shared" si="6"/>
        <v>0</v>
      </c>
      <c r="V16" s="7">
        <f t="shared" si="6"/>
        <v>0</v>
      </c>
      <c r="W16" s="7">
        <f t="shared" si="6"/>
        <v>0</v>
      </c>
      <c r="X16" s="7">
        <f t="shared" si="6"/>
        <v>0</v>
      </c>
      <c r="Y16" s="7">
        <f t="shared" si="6"/>
        <v>0</v>
      </c>
      <c r="Z16" s="7">
        <f t="shared" si="6"/>
        <v>0</v>
      </c>
      <c r="AA16" s="7">
        <f t="shared" si="6"/>
        <v>0</v>
      </c>
      <c r="AB16" s="7">
        <f t="shared" si="6"/>
        <v>0</v>
      </c>
      <c r="AC16" s="7">
        <f t="shared" si="6"/>
        <v>0</v>
      </c>
      <c r="AD16" s="7">
        <f t="shared" si="6"/>
        <v>0</v>
      </c>
    </row>
  </sheetData>
  <sheetProtection password="DEE4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3"/>
  <dimension ref="A1:AD19"/>
  <sheetViews>
    <sheetView showGridLines="0" workbookViewId="0">
      <selection activeCell="K2" sqref="K2"/>
    </sheetView>
  </sheetViews>
  <sheetFormatPr baseColWidth="10" defaultRowHeight="12"/>
  <cols>
    <col min="1" max="1" width="9.140625" style="2" customWidth="1"/>
    <col min="2" max="2" width="27.140625" style="2" customWidth="1"/>
    <col min="3" max="3" width="6.140625" style="2" customWidth="1"/>
    <col min="4" max="4" width="9.28515625" style="18" customWidth="1"/>
    <col min="5" max="5" width="8.7109375" style="2" customWidth="1"/>
    <col min="6" max="30" width="6.7109375" style="2" customWidth="1"/>
    <col min="31" max="16384" width="11.42578125" style="2"/>
  </cols>
  <sheetData>
    <row r="1" spans="1:30">
      <c r="B1" s="4" t="s">
        <v>29</v>
      </c>
      <c r="C1" s="27">
        <v>6</v>
      </c>
      <c r="D1" s="5" t="s">
        <v>0</v>
      </c>
      <c r="F1" s="1" t="s">
        <v>1</v>
      </c>
      <c r="G1" s="1" t="s">
        <v>2</v>
      </c>
      <c r="H1" s="1" t="s">
        <v>3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</row>
    <row r="2" spans="1:30">
      <c r="A2" s="22" t="s">
        <v>123</v>
      </c>
      <c r="B2" s="23" t="s">
        <v>168</v>
      </c>
      <c r="C2" s="4" t="s">
        <v>4</v>
      </c>
      <c r="D2" s="19">
        <f t="shared" ref="D2" si="0">SUM(F2:AD2)</f>
        <v>12000</v>
      </c>
      <c r="F2" s="28">
        <v>2000</v>
      </c>
      <c r="G2" s="28">
        <v>2000</v>
      </c>
      <c r="H2" s="28">
        <v>2000</v>
      </c>
      <c r="I2" s="28">
        <v>2000</v>
      </c>
      <c r="J2" s="28">
        <v>2000</v>
      </c>
      <c r="K2" s="28">
        <v>2000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>
      <c r="A3" s="35"/>
      <c r="B3" s="36"/>
      <c r="C3" s="4"/>
      <c r="D3" s="19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>
      <c r="A4" s="35"/>
      <c r="B4" s="36"/>
      <c r="C4" s="4"/>
      <c r="D4" s="1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>
      <c r="A5" s="8" t="s">
        <v>5</v>
      </c>
      <c r="B5" s="8" t="s">
        <v>217</v>
      </c>
      <c r="C5" s="8" t="s">
        <v>11</v>
      </c>
      <c r="D5" s="19">
        <f>IF(C1="","",200*C1)</f>
        <v>1200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s="6" customFormat="1" ht="33" customHeight="1">
      <c r="A6" s="9" t="s">
        <v>6</v>
      </c>
      <c r="B6" s="9" t="s">
        <v>7</v>
      </c>
      <c r="C6" s="9" t="s">
        <v>8</v>
      </c>
      <c r="D6" s="10" t="s">
        <v>9</v>
      </c>
      <c r="E6" s="11" t="s">
        <v>10</v>
      </c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2" customHeight="1">
      <c r="A7" s="13" t="s">
        <v>124</v>
      </c>
      <c r="B7" s="13" t="s">
        <v>169</v>
      </c>
      <c r="C7" s="13" t="s">
        <v>11</v>
      </c>
      <c r="D7" s="7">
        <v>1.4279999999999999</v>
      </c>
      <c r="E7" s="7">
        <f>D7*$C$1</f>
        <v>8.5679999999999996</v>
      </c>
      <c r="F7" s="7">
        <v>1.4279999999999999</v>
      </c>
      <c r="G7" s="7">
        <v>1.4279999999999999</v>
      </c>
      <c r="H7" s="7">
        <v>1.4279999999999999</v>
      </c>
      <c r="I7" s="7">
        <v>1.4279999999999999</v>
      </c>
      <c r="J7" s="7">
        <v>1.4279999999999999</v>
      </c>
      <c r="K7" s="7">
        <v>1.4279999999999999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>
      <c r="A8" s="13" t="s">
        <v>125</v>
      </c>
      <c r="B8" s="13" t="s">
        <v>170</v>
      </c>
      <c r="C8" s="13" t="s">
        <v>11</v>
      </c>
      <c r="D8" s="7">
        <v>0.14199999999999999</v>
      </c>
      <c r="E8" s="7">
        <f t="shared" ref="E8:E15" si="1">D8*$C$1</f>
        <v>0.85199999999999987</v>
      </c>
      <c r="F8" s="7">
        <v>0.14199999999999999</v>
      </c>
      <c r="G8" s="7">
        <v>0.14199999999999999</v>
      </c>
      <c r="H8" s="7">
        <v>0.14199999999999999</v>
      </c>
      <c r="I8" s="7">
        <v>0.14199999999999999</v>
      </c>
      <c r="J8" s="7">
        <v>0.14199999999999999</v>
      </c>
      <c r="K8" s="7">
        <v>0.14199999999999999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>
      <c r="A9" s="13" t="s">
        <v>126</v>
      </c>
      <c r="B9" s="13" t="s">
        <v>171</v>
      </c>
      <c r="C9" s="13" t="s">
        <v>11</v>
      </c>
      <c r="D9" s="7">
        <v>12</v>
      </c>
      <c r="E9" s="7">
        <f t="shared" si="1"/>
        <v>72</v>
      </c>
      <c r="F9" s="7">
        <v>12</v>
      </c>
      <c r="G9" s="7">
        <v>12</v>
      </c>
      <c r="H9" s="7">
        <v>12</v>
      </c>
      <c r="I9" s="7">
        <v>12</v>
      </c>
      <c r="J9" s="7">
        <v>12</v>
      </c>
      <c r="K9" s="7">
        <v>12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>
      <c r="A10" s="13" t="s">
        <v>127</v>
      </c>
      <c r="B10" s="13" t="s">
        <v>172</v>
      </c>
      <c r="C10" s="13" t="s">
        <v>11</v>
      </c>
      <c r="D10" s="7">
        <v>4.8</v>
      </c>
      <c r="E10" s="7">
        <f t="shared" si="1"/>
        <v>28.799999999999997</v>
      </c>
      <c r="F10" s="7">
        <v>4.8</v>
      </c>
      <c r="G10" s="7">
        <v>4.8</v>
      </c>
      <c r="H10" s="7">
        <v>4.8</v>
      </c>
      <c r="I10" s="7">
        <v>4.8</v>
      </c>
      <c r="J10" s="7">
        <v>4.8</v>
      </c>
      <c r="K10" s="7">
        <v>4.8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>
      <c r="A11" s="13" t="s">
        <v>128</v>
      </c>
      <c r="B11" s="13" t="s">
        <v>173</v>
      </c>
      <c r="C11" s="13" t="s">
        <v>11</v>
      </c>
      <c r="D11" s="7">
        <v>8</v>
      </c>
      <c r="E11" s="7">
        <f t="shared" si="1"/>
        <v>48</v>
      </c>
      <c r="F11" s="7">
        <v>8</v>
      </c>
      <c r="G11" s="7">
        <v>8</v>
      </c>
      <c r="H11" s="7">
        <v>8</v>
      </c>
      <c r="I11" s="7">
        <v>8</v>
      </c>
      <c r="J11" s="7">
        <v>8</v>
      </c>
      <c r="K11" s="7">
        <v>8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>
      <c r="A12" s="13" t="s">
        <v>129</v>
      </c>
      <c r="B12" s="13" t="s">
        <v>174</v>
      </c>
      <c r="C12" s="13" t="s">
        <v>11</v>
      </c>
      <c r="D12" s="7">
        <v>8</v>
      </c>
      <c r="E12" s="7">
        <f t="shared" si="1"/>
        <v>48</v>
      </c>
      <c r="F12" s="13">
        <v>8</v>
      </c>
      <c r="G12" s="7">
        <v>8</v>
      </c>
      <c r="H12" s="7">
        <v>8</v>
      </c>
      <c r="I12" s="4">
        <v>8</v>
      </c>
      <c r="J12" s="4">
        <v>8</v>
      </c>
      <c r="K12" s="4">
        <v>8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>
      <c r="A13" s="13" t="s">
        <v>130</v>
      </c>
      <c r="B13" s="13" t="s">
        <v>175</v>
      </c>
      <c r="C13" s="13" t="s">
        <v>11</v>
      </c>
      <c r="D13" s="7">
        <v>11.42</v>
      </c>
      <c r="E13" s="7">
        <f t="shared" si="1"/>
        <v>68.52</v>
      </c>
      <c r="F13" s="7">
        <v>11.42</v>
      </c>
      <c r="G13" s="7">
        <v>11.42</v>
      </c>
      <c r="H13" s="7">
        <v>11.42</v>
      </c>
      <c r="I13" s="7">
        <v>11.42</v>
      </c>
      <c r="J13" s="7">
        <v>11.42</v>
      </c>
      <c r="K13" s="7">
        <v>11.42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>
      <c r="A14" s="13" t="s">
        <v>131</v>
      </c>
      <c r="B14" s="13" t="s">
        <v>176</v>
      </c>
      <c r="C14" s="13" t="s">
        <v>11</v>
      </c>
      <c r="D14" s="7">
        <v>2.84</v>
      </c>
      <c r="E14" s="7">
        <f t="shared" si="1"/>
        <v>17.04</v>
      </c>
      <c r="F14" s="7">
        <v>2.84</v>
      </c>
      <c r="G14" s="7">
        <v>2.84</v>
      </c>
      <c r="H14" s="7">
        <v>2.84</v>
      </c>
      <c r="I14" s="7">
        <v>2.84</v>
      </c>
      <c r="J14" s="7">
        <v>2.84</v>
      </c>
      <c r="K14" s="7">
        <v>2.84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>
      <c r="A15" s="13" t="s">
        <v>132</v>
      </c>
      <c r="B15" s="13" t="s">
        <v>177</v>
      </c>
      <c r="C15" s="13" t="s">
        <v>11</v>
      </c>
      <c r="D15" s="7">
        <v>8</v>
      </c>
      <c r="E15" s="7">
        <f t="shared" si="1"/>
        <v>48</v>
      </c>
      <c r="F15" s="7">
        <v>8</v>
      </c>
      <c r="G15" s="7">
        <v>8</v>
      </c>
      <c r="H15" s="7">
        <v>8</v>
      </c>
      <c r="I15" s="7">
        <v>8</v>
      </c>
      <c r="J15" s="7">
        <v>8</v>
      </c>
      <c r="K15" s="7">
        <v>8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>
      <c r="A16" s="13" t="s">
        <v>133</v>
      </c>
      <c r="B16" s="13" t="s">
        <v>178</v>
      </c>
      <c r="C16" s="13" t="s">
        <v>11</v>
      </c>
      <c r="D16" s="95" t="s">
        <v>136</v>
      </c>
      <c r="E16" s="24" t="str">
        <f>CONCATENATE("QSP"," ",D5)</f>
        <v>QSP 1200</v>
      </c>
      <c r="F16" s="7" t="s">
        <v>136</v>
      </c>
      <c r="G16" s="7" t="s">
        <v>136</v>
      </c>
      <c r="H16" s="7" t="s">
        <v>136</v>
      </c>
      <c r="I16" s="7" t="s">
        <v>136</v>
      </c>
      <c r="J16" s="7" t="s">
        <v>136</v>
      </c>
      <c r="K16" s="7" t="s">
        <v>136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>
      <c r="A17" s="96" t="s">
        <v>134</v>
      </c>
      <c r="B17" s="96" t="s">
        <v>179</v>
      </c>
      <c r="C17" s="13" t="s">
        <v>11</v>
      </c>
      <c r="D17" s="14">
        <v>5.0000000000000001E-3</v>
      </c>
      <c r="E17" s="7">
        <f>SUM(F17:AD17)</f>
        <v>60</v>
      </c>
      <c r="F17" s="7">
        <f>ROUNDUP($D$17*F2,0)</f>
        <v>10</v>
      </c>
      <c r="G17" s="7">
        <f t="shared" ref="G17:AD17" si="2">ROUNDUP($D$17*G2,0)</f>
        <v>10</v>
      </c>
      <c r="H17" s="7">
        <f t="shared" si="2"/>
        <v>10</v>
      </c>
      <c r="I17" s="7">
        <f t="shared" si="2"/>
        <v>10</v>
      </c>
      <c r="J17" s="7">
        <f t="shared" si="2"/>
        <v>10</v>
      </c>
      <c r="K17" s="7">
        <f t="shared" si="2"/>
        <v>10</v>
      </c>
      <c r="L17" s="7">
        <f t="shared" si="2"/>
        <v>0</v>
      </c>
      <c r="M17" s="7">
        <f t="shared" si="2"/>
        <v>0</v>
      </c>
      <c r="N17" s="7">
        <f t="shared" si="2"/>
        <v>0</v>
      </c>
      <c r="O17" s="7">
        <f t="shared" si="2"/>
        <v>0</v>
      </c>
      <c r="P17" s="7">
        <f t="shared" si="2"/>
        <v>0</v>
      </c>
      <c r="Q17" s="7">
        <f t="shared" si="2"/>
        <v>0</v>
      </c>
      <c r="R17" s="7">
        <f t="shared" si="2"/>
        <v>0</v>
      </c>
      <c r="S17" s="7">
        <f t="shared" si="2"/>
        <v>0</v>
      </c>
      <c r="T17" s="7">
        <f t="shared" si="2"/>
        <v>0</v>
      </c>
      <c r="U17" s="7">
        <f t="shared" si="2"/>
        <v>0</v>
      </c>
      <c r="V17" s="7">
        <f t="shared" si="2"/>
        <v>0</v>
      </c>
      <c r="W17" s="7">
        <f t="shared" si="2"/>
        <v>0</v>
      </c>
      <c r="X17" s="7">
        <f t="shared" si="2"/>
        <v>0</v>
      </c>
      <c r="Y17" s="7">
        <f t="shared" si="2"/>
        <v>0</v>
      </c>
      <c r="Z17" s="7">
        <f t="shared" si="2"/>
        <v>0</v>
      </c>
      <c r="AA17" s="7">
        <f t="shared" si="2"/>
        <v>0</v>
      </c>
      <c r="AB17" s="7">
        <f t="shared" si="2"/>
        <v>0</v>
      </c>
      <c r="AC17" s="7">
        <f t="shared" si="2"/>
        <v>0</v>
      </c>
      <c r="AD17" s="7">
        <f t="shared" si="2"/>
        <v>0</v>
      </c>
    </row>
    <row r="18" spans="1:30">
      <c r="A18" s="96" t="s">
        <v>135</v>
      </c>
      <c r="B18" s="96" t="s">
        <v>180</v>
      </c>
      <c r="C18" s="13" t="s">
        <v>4</v>
      </c>
      <c r="D18" s="14">
        <f>1/10</f>
        <v>0.1</v>
      </c>
      <c r="E18" s="7">
        <f t="shared" ref="E18:E19" si="3">SUM(F18:AD18)</f>
        <v>1200</v>
      </c>
      <c r="F18" s="7">
        <f>ROUNDUP($D$18*F2,0)</f>
        <v>200</v>
      </c>
      <c r="G18" s="7">
        <f t="shared" ref="G18:AD18" si="4">ROUNDUP($D$18*G2,0)</f>
        <v>200</v>
      </c>
      <c r="H18" s="7">
        <f t="shared" si="4"/>
        <v>200</v>
      </c>
      <c r="I18" s="7">
        <f t="shared" si="4"/>
        <v>200</v>
      </c>
      <c r="J18" s="7">
        <f t="shared" si="4"/>
        <v>200</v>
      </c>
      <c r="K18" s="7">
        <f t="shared" si="4"/>
        <v>200</v>
      </c>
      <c r="L18" s="7">
        <f t="shared" si="4"/>
        <v>0</v>
      </c>
      <c r="M18" s="7">
        <f t="shared" si="4"/>
        <v>0</v>
      </c>
      <c r="N18" s="7">
        <f t="shared" si="4"/>
        <v>0</v>
      </c>
      <c r="O18" s="7">
        <f t="shared" si="4"/>
        <v>0</v>
      </c>
      <c r="P18" s="7">
        <f t="shared" si="4"/>
        <v>0</v>
      </c>
      <c r="Q18" s="7">
        <f t="shared" si="4"/>
        <v>0</v>
      </c>
      <c r="R18" s="7">
        <f t="shared" si="4"/>
        <v>0</v>
      </c>
      <c r="S18" s="7">
        <f t="shared" si="4"/>
        <v>0</v>
      </c>
      <c r="T18" s="7">
        <f t="shared" si="4"/>
        <v>0</v>
      </c>
      <c r="U18" s="7">
        <f t="shared" si="4"/>
        <v>0</v>
      </c>
      <c r="V18" s="7">
        <f t="shared" si="4"/>
        <v>0</v>
      </c>
      <c r="W18" s="7">
        <f t="shared" si="4"/>
        <v>0</v>
      </c>
      <c r="X18" s="7">
        <f t="shared" si="4"/>
        <v>0</v>
      </c>
      <c r="Y18" s="7">
        <f t="shared" si="4"/>
        <v>0</v>
      </c>
      <c r="Z18" s="7">
        <f t="shared" si="4"/>
        <v>0</v>
      </c>
      <c r="AA18" s="7">
        <f t="shared" si="4"/>
        <v>0</v>
      </c>
      <c r="AB18" s="7">
        <f t="shared" si="4"/>
        <v>0</v>
      </c>
      <c r="AC18" s="7">
        <f t="shared" si="4"/>
        <v>0</v>
      </c>
      <c r="AD18" s="7">
        <f t="shared" si="4"/>
        <v>0</v>
      </c>
    </row>
    <row r="19" spans="1:30">
      <c r="A19" s="96" t="s">
        <v>137</v>
      </c>
      <c r="B19" s="96" t="s">
        <v>181</v>
      </c>
      <c r="C19" s="13" t="s">
        <v>4</v>
      </c>
      <c r="D19" s="14">
        <f>1/80</f>
        <v>1.2500000000000001E-2</v>
      </c>
      <c r="E19" s="7">
        <f t="shared" si="3"/>
        <v>150</v>
      </c>
      <c r="F19" s="7">
        <f>ROUNDUP($D$19*F2,0)</f>
        <v>25</v>
      </c>
      <c r="G19" s="7">
        <f t="shared" ref="G19:AD19" si="5">ROUNDUP($D$19*G2,0)</f>
        <v>25</v>
      </c>
      <c r="H19" s="7">
        <f t="shared" si="5"/>
        <v>25</v>
      </c>
      <c r="I19" s="7">
        <f t="shared" si="5"/>
        <v>25</v>
      </c>
      <c r="J19" s="7">
        <f t="shared" si="5"/>
        <v>25</v>
      </c>
      <c r="K19" s="7">
        <f t="shared" si="5"/>
        <v>25</v>
      </c>
      <c r="L19" s="7">
        <f t="shared" si="5"/>
        <v>0</v>
      </c>
      <c r="M19" s="7">
        <f t="shared" si="5"/>
        <v>0</v>
      </c>
      <c r="N19" s="7">
        <f t="shared" si="5"/>
        <v>0</v>
      </c>
      <c r="O19" s="7">
        <f t="shared" si="5"/>
        <v>0</v>
      </c>
      <c r="P19" s="7">
        <f t="shared" si="5"/>
        <v>0</v>
      </c>
      <c r="Q19" s="7">
        <f t="shared" si="5"/>
        <v>0</v>
      </c>
      <c r="R19" s="7">
        <f t="shared" si="5"/>
        <v>0</v>
      </c>
      <c r="S19" s="7">
        <f t="shared" si="5"/>
        <v>0</v>
      </c>
      <c r="T19" s="7">
        <f t="shared" si="5"/>
        <v>0</v>
      </c>
      <c r="U19" s="7">
        <f t="shared" si="5"/>
        <v>0</v>
      </c>
      <c r="V19" s="7">
        <f t="shared" si="5"/>
        <v>0</v>
      </c>
      <c r="W19" s="7">
        <f t="shared" si="5"/>
        <v>0</v>
      </c>
      <c r="X19" s="7">
        <f t="shared" si="5"/>
        <v>0</v>
      </c>
      <c r="Y19" s="7">
        <f t="shared" si="5"/>
        <v>0</v>
      </c>
      <c r="Z19" s="7">
        <f t="shared" si="5"/>
        <v>0</v>
      </c>
      <c r="AA19" s="7">
        <f t="shared" si="5"/>
        <v>0</v>
      </c>
      <c r="AB19" s="7">
        <f t="shared" si="5"/>
        <v>0</v>
      </c>
      <c r="AC19" s="7">
        <f t="shared" si="5"/>
        <v>0</v>
      </c>
      <c r="AD19" s="7">
        <f t="shared" si="5"/>
        <v>0</v>
      </c>
    </row>
  </sheetData>
  <sheetProtection password="DEE4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E2000"/>
  <sheetViews>
    <sheetView workbookViewId="0">
      <pane xSplit="3" topLeftCell="D1" activePane="topRight" state="frozen"/>
      <selection pane="topRight" activeCell="A25" sqref="A25:A34"/>
    </sheetView>
  </sheetViews>
  <sheetFormatPr baseColWidth="10" defaultRowHeight="11.25"/>
  <cols>
    <col min="1" max="1" width="11.42578125" style="30"/>
    <col min="2" max="2" width="9.85546875" style="30" customWidth="1"/>
    <col min="3" max="3" width="30.7109375" style="30" customWidth="1"/>
    <col min="4" max="4" width="5.42578125" style="30" customWidth="1"/>
    <col min="5" max="31" width="7.7109375" style="30" customWidth="1"/>
    <col min="32" max="16384" width="11.42578125" style="30"/>
  </cols>
  <sheetData>
    <row r="1" spans="1:31" ht="22.5">
      <c r="B1" s="31" t="s">
        <v>6</v>
      </c>
      <c r="C1" s="31" t="s">
        <v>46</v>
      </c>
      <c r="D1" s="31" t="s">
        <v>8</v>
      </c>
      <c r="E1" s="32" t="s">
        <v>47</v>
      </c>
      <c r="F1" s="33" t="s">
        <v>48</v>
      </c>
      <c r="G1" s="33" t="s">
        <v>49</v>
      </c>
      <c r="H1" s="33" t="s">
        <v>50</v>
      </c>
      <c r="I1" s="33" t="s">
        <v>51</v>
      </c>
      <c r="J1" s="33" t="s">
        <v>52</v>
      </c>
      <c r="K1" s="33" t="s">
        <v>53</v>
      </c>
      <c r="L1" s="33" t="s">
        <v>54</v>
      </c>
      <c r="M1" s="33" t="s">
        <v>55</v>
      </c>
      <c r="N1" s="33" t="s">
        <v>56</v>
      </c>
      <c r="O1" s="33" t="s">
        <v>57</v>
      </c>
      <c r="P1" s="33" t="s">
        <v>58</v>
      </c>
      <c r="Q1" s="33" t="s">
        <v>59</v>
      </c>
      <c r="R1" s="33" t="s">
        <v>60</v>
      </c>
      <c r="S1" s="33" t="s">
        <v>61</v>
      </c>
      <c r="T1" s="33" t="s">
        <v>62</v>
      </c>
      <c r="U1" s="33" t="s">
        <v>63</v>
      </c>
      <c r="V1" s="33" t="s">
        <v>64</v>
      </c>
      <c r="W1" s="33" t="s">
        <v>65</v>
      </c>
      <c r="X1" s="33" t="s">
        <v>66</v>
      </c>
      <c r="Y1" s="33" t="s">
        <v>67</v>
      </c>
      <c r="Z1" s="33" t="s">
        <v>68</v>
      </c>
      <c r="AA1" s="33" t="s">
        <v>69</v>
      </c>
      <c r="AB1" s="33" t="s">
        <v>70</v>
      </c>
      <c r="AC1" s="33" t="s">
        <v>71</v>
      </c>
      <c r="AD1" s="33" t="s">
        <v>72</v>
      </c>
      <c r="AE1" s="33" t="s">
        <v>73</v>
      </c>
    </row>
    <row r="2" spans="1:31">
      <c r="A2" s="30" t="s">
        <v>182</v>
      </c>
      <c r="B2" s="30" t="str">
        <f>X!A7</f>
        <v>MPM0016P</v>
      </c>
      <c r="C2" s="30" t="str">
        <f>X!B7</f>
        <v>eerergd</v>
      </c>
      <c r="D2" s="30" t="str">
        <f>X!C7</f>
        <v>KG</v>
      </c>
      <c r="E2" s="34">
        <f>X!E7</f>
        <v>45</v>
      </c>
      <c r="F2" s="34">
        <f>X!F7</f>
        <v>15</v>
      </c>
      <c r="G2" s="34">
        <f>X!G7</f>
        <v>15</v>
      </c>
      <c r="H2" s="34">
        <f>X!H7</f>
        <v>15</v>
      </c>
      <c r="I2" s="34">
        <f>X!I7</f>
        <v>0</v>
      </c>
      <c r="J2" s="34">
        <f>X!J7</f>
        <v>0</v>
      </c>
      <c r="K2" s="34">
        <f>X!K7</f>
        <v>0</v>
      </c>
      <c r="L2" s="34">
        <f>X!L7</f>
        <v>0</v>
      </c>
      <c r="M2" s="34">
        <f>X!M7</f>
        <v>0</v>
      </c>
      <c r="N2" s="34">
        <f>X!N7</f>
        <v>0</v>
      </c>
      <c r="O2" s="34">
        <f>X!O7</f>
        <v>0</v>
      </c>
      <c r="P2" s="34">
        <f>X!P7</f>
        <v>0</v>
      </c>
      <c r="Q2" s="34">
        <f>X!Q7</f>
        <v>0</v>
      </c>
      <c r="R2" s="34">
        <f>X!R7</f>
        <v>0</v>
      </c>
      <c r="S2" s="34">
        <f>X!S7</f>
        <v>0</v>
      </c>
      <c r="T2" s="34">
        <f>X!T7</f>
        <v>0</v>
      </c>
      <c r="U2" s="34">
        <f>X!U7</f>
        <v>0</v>
      </c>
      <c r="V2" s="34">
        <f>X!V7</f>
        <v>0</v>
      </c>
      <c r="W2" s="34">
        <f>X!W7</f>
        <v>0</v>
      </c>
      <c r="X2" s="34">
        <f>X!X7</f>
        <v>0</v>
      </c>
      <c r="Y2" s="34">
        <f>X!Y7</f>
        <v>0</v>
      </c>
      <c r="Z2" s="34">
        <f>X!Z7</f>
        <v>0</v>
      </c>
      <c r="AA2" s="34">
        <f>X!AA7</f>
        <v>0</v>
      </c>
      <c r="AB2" s="34">
        <f>X!AB7</f>
        <v>0</v>
      </c>
      <c r="AC2" s="34">
        <f>X!AC7</f>
        <v>0</v>
      </c>
      <c r="AD2" s="34">
        <f>X!AD7</f>
        <v>0</v>
      </c>
      <c r="AE2" s="34">
        <f>E2*1.15</f>
        <v>51.749999999999993</v>
      </c>
    </row>
    <row r="3" spans="1:31">
      <c r="A3" s="30" t="s">
        <v>183</v>
      </c>
      <c r="B3" s="30" t="str">
        <f>X!A8</f>
        <v>MPM0061E</v>
      </c>
      <c r="C3" s="30" t="str">
        <f>X!B8</f>
        <v>kmlmkl</v>
      </c>
      <c r="D3" s="30" t="str">
        <f>X!C8</f>
        <v>KG</v>
      </c>
      <c r="E3" s="34">
        <f>X!E8</f>
        <v>5.04</v>
      </c>
      <c r="F3" s="34">
        <f>X!F8</f>
        <v>1.68</v>
      </c>
      <c r="G3" s="34">
        <f>X!G8</f>
        <v>1.68</v>
      </c>
      <c r="H3" s="34">
        <f>X!H8</f>
        <v>1.68</v>
      </c>
      <c r="I3" s="34">
        <f>X!I8</f>
        <v>0</v>
      </c>
      <c r="J3" s="34">
        <f>X!J8</f>
        <v>0</v>
      </c>
      <c r="K3" s="34">
        <f>X!K8</f>
        <v>0</v>
      </c>
      <c r="L3" s="34">
        <f>X!L8</f>
        <v>0</v>
      </c>
      <c r="M3" s="34">
        <f>X!M8</f>
        <v>0</v>
      </c>
      <c r="N3" s="34">
        <f>X!N8</f>
        <v>0</v>
      </c>
      <c r="O3" s="34">
        <f>X!O8</f>
        <v>0</v>
      </c>
      <c r="P3" s="34">
        <f>X!P8</f>
        <v>0</v>
      </c>
      <c r="Q3" s="34">
        <f>X!Q8</f>
        <v>0</v>
      </c>
      <c r="R3" s="34">
        <f>X!R8</f>
        <v>0</v>
      </c>
      <c r="S3" s="34">
        <f>X!S8</f>
        <v>0</v>
      </c>
      <c r="T3" s="34">
        <f>X!T8</f>
        <v>0</v>
      </c>
      <c r="U3" s="34">
        <f>X!U8</f>
        <v>0</v>
      </c>
      <c r="V3" s="34">
        <f>X!V8</f>
        <v>0</v>
      </c>
      <c r="W3" s="34">
        <f>X!W8</f>
        <v>0</v>
      </c>
      <c r="X3" s="34">
        <f>X!X8</f>
        <v>0</v>
      </c>
      <c r="Y3" s="34">
        <f>X!Y8</f>
        <v>0</v>
      </c>
      <c r="Z3" s="34">
        <f>X!Z8</f>
        <v>0</v>
      </c>
      <c r="AA3" s="34">
        <f>X!AA8</f>
        <v>0</v>
      </c>
      <c r="AB3" s="34">
        <f>X!AB8</f>
        <v>0</v>
      </c>
      <c r="AC3" s="34">
        <f>X!AC8</f>
        <v>0</v>
      </c>
      <c r="AD3" s="34">
        <f>X!AD8</f>
        <v>0</v>
      </c>
      <c r="AE3" s="34">
        <f t="shared" ref="AE3:AE34" si="0">E3</f>
        <v>5.04</v>
      </c>
    </row>
    <row r="4" spans="1:31">
      <c r="A4" s="30" t="s">
        <v>184</v>
      </c>
      <c r="B4" s="30" t="str">
        <f>X!A9</f>
        <v>MPM0003P</v>
      </c>
      <c r="C4" s="30" t="str">
        <f>X!B9</f>
        <v>dbfs</v>
      </c>
      <c r="D4" s="30" t="str">
        <f>X!C9</f>
        <v>KG</v>
      </c>
      <c r="E4" s="34">
        <f>X!E9</f>
        <v>1.4175</v>
      </c>
      <c r="F4" s="34">
        <f>X!F9</f>
        <v>0.47249999999999998</v>
      </c>
      <c r="G4" s="34">
        <f>X!G9</f>
        <v>0.47249999999999998</v>
      </c>
      <c r="H4" s="34">
        <f>X!H9</f>
        <v>0.47249999999999998</v>
      </c>
      <c r="I4" s="34">
        <f>X!I9</f>
        <v>0</v>
      </c>
      <c r="J4" s="34">
        <f>X!J9</f>
        <v>0</v>
      </c>
      <c r="K4" s="34">
        <f>X!K9</f>
        <v>0</v>
      </c>
      <c r="L4" s="34">
        <f>X!L9</f>
        <v>0</v>
      </c>
      <c r="M4" s="34">
        <f>X!M9</f>
        <v>0</v>
      </c>
      <c r="N4" s="34">
        <f>X!N9</f>
        <v>0</v>
      </c>
      <c r="O4" s="34">
        <f>X!O9</f>
        <v>0</v>
      </c>
      <c r="P4" s="34">
        <f>X!P9</f>
        <v>0</v>
      </c>
      <c r="Q4" s="34">
        <f>X!Q9</f>
        <v>0</v>
      </c>
      <c r="R4" s="34">
        <f>X!R9</f>
        <v>0</v>
      </c>
      <c r="S4" s="34">
        <f>X!S9</f>
        <v>0</v>
      </c>
      <c r="T4" s="34">
        <f>X!T9</f>
        <v>0</v>
      </c>
      <c r="U4" s="34">
        <f>X!U9</f>
        <v>0</v>
      </c>
      <c r="V4" s="34">
        <f>X!V9</f>
        <v>0</v>
      </c>
      <c r="W4" s="34">
        <f>X!W9</f>
        <v>0</v>
      </c>
      <c r="X4" s="34">
        <f>X!X9</f>
        <v>0</v>
      </c>
      <c r="Y4" s="34">
        <f>X!Y9</f>
        <v>0</v>
      </c>
      <c r="Z4" s="34">
        <f>X!Z9</f>
        <v>0</v>
      </c>
      <c r="AA4" s="34">
        <f>X!AA9</f>
        <v>0</v>
      </c>
      <c r="AB4" s="34">
        <f>X!AB9</f>
        <v>0</v>
      </c>
      <c r="AC4" s="34">
        <f>X!AC9</f>
        <v>0</v>
      </c>
      <c r="AD4" s="34">
        <f>X!AD9</f>
        <v>0</v>
      </c>
      <c r="AE4" s="34">
        <f t="shared" si="0"/>
        <v>1.4175</v>
      </c>
    </row>
    <row r="5" spans="1:31">
      <c r="A5" s="30" t="s">
        <v>185</v>
      </c>
      <c r="B5" s="30" t="str">
        <f>X!A10</f>
        <v>MPM0089E</v>
      </c>
      <c r="C5" s="30" t="str">
        <f>X!B10</f>
        <v>ikdhjd</v>
      </c>
      <c r="D5" s="30" t="str">
        <f>X!C10</f>
        <v>KG</v>
      </c>
      <c r="E5" s="34">
        <f>X!E10</f>
        <v>0.315</v>
      </c>
      <c r="F5" s="34">
        <f>X!F10</f>
        <v>0.105</v>
      </c>
      <c r="G5" s="34">
        <f>X!G10</f>
        <v>0.105</v>
      </c>
      <c r="H5" s="34">
        <f>X!H10</f>
        <v>0.105</v>
      </c>
      <c r="I5" s="34">
        <f>X!I10</f>
        <v>0</v>
      </c>
      <c r="J5" s="34">
        <f>X!J10</f>
        <v>0</v>
      </c>
      <c r="K5" s="34">
        <f>X!K10</f>
        <v>0</v>
      </c>
      <c r="L5" s="34">
        <f>X!L10</f>
        <v>0</v>
      </c>
      <c r="M5" s="34">
        <f>X!M10</f>
        <v>0</v>
      </c>
      <c r="N5" s="34">
        <f>X!N10</f>
        <v>0</v>
      </c>
      <c r="O5" s="34">
        <f>X!O10</f>
        <v>0</v>
      </c>
      <c r="P5" s="34">
        <f>X!P10</f>
        <v>0</v>
      </c>
      <c r="Q5" s="34">
        <f>X!Q10</f>
        <v>0</v>
      </c>
      <c r="R5" s="34">
        <f>X!R10</f>
        <v>0</v>
      </c>
      <c r="S5" s="34">
        <f>X!S10</f>
        <v>0</v>
      </c>
      <c r="T5" s="34">
        <f>X!T10</f>
        <v>0</v>
      </c>
      <c r="U5" s="34">
        <f>X!U10</f>
        <v>0</v>
      </c>
      <c r="V5" s="34">
        <f>X!V10</f>
        <v>0</v>
      </c>
      <c r="W5" s="34">
        <f>X!W10</f>
        <v>0</v>
      </c>
      <c r="X5" s="34">
        <f>X!X10</f>
        <v>0</v>
      </c>
      <c r="Y5" s="34">
        <f>X!Y10</f>
        <v>0</v>
      </c>
      <c r="Z5" s="34">
        <f>X!Z10</f>
        <v>0</v>
      </c>
      <c r="AA5" s="34">
        <f>X!AA10</f>
        <v>0</v>
      </c>
      <c r="AB5" s="34">
        <f>X!AB10</f>
        <v>0</v>
      </c>
      <c r="AC5" s="34">
        <f>X!AC10</f>
        <v>0</v>
      </c>
      <c r="AD5" s="34">
        <f>X!AD10</f>
        <v>0</v>
      </c>
      <c r="AE5" s="34">
        <f t="shared" si="0"/>
        <v>0.315</v>
      </c>
    </row>
    <row r="6" spans="1:31">
      <c r="A6" s="30" t="s">
        <v>186</v>
      </c>
      <c r="B6" s="30" t="str">
        <f>X!A11</f>
        <v>MPM0044E</v>
      </c>
      <c r="C6" s="30" t="str">
        <f>X!B11</f>
        <v>yiuiyuki</v>
      </c>
      <c r="D6" s="30" t="str">
        <f>X!C11</f>
        <v>KG</v>
      </c>
      <c r="E6" s="34">
        <f>X!E11</f>
        <v>5.04</v>
      </c>
      <c r="F6" s="34">
        <f>X!F11</f>
        <v>1.68</v>
      </c>
      <c r="G6" s="34">
        <f>X!G11</f>
        <v>1.68</v>
      </c>
      <c r="H6" s="34">
        <f>X!H11</f>
        <v>1.68</v>
      </c>
      <c r="I6" s="34">
        <f>X!I11</f>
        <v>0</v>
      </c>
      <c r="J6" s="34">
        <f>X!J11</f>
        <v>0</v>
      </c>
      <c r="K6" s="34">
        <f>X!K11</f>
        <v>0</v>
      </c>
      <c r="L6" s="34">
        <f>X!L11</f>
        <v>0</v>
      </c>
      <c r="M6" s="34">
        <f>X!M11</f>
        <v>0</v>
      </c>
      <c r="N6" s="34">
        <f>X!N11</f>
        <v>0</v>
      </c>
      <c r="O6" s="34">
        <f>X!O11</f>
        <v>0</v>
      </c>
      <c r="P6" s="34">
        <f>X!P11</f>
        <v>0</v>
      </c>
      <c r="Q6" s="34">
        <f>X!Q11</f>
        <v>0</v>
      </c>
      <c r="R6" s="34">
        <f>X!R11</f>
        <v>0</v>
      </c>
      <c r="S6" s="34">
        <f>X!S11</f>
        <v>0</v>
      </c>
      <c r="T6" s="34">
        <f>X!T11</f>
        <v>0</v>
      </c>
      <c r="U6" s="34">
        <f>X!U11</f>
        <v>0</v>
      </c>
      <c r="V6" s="34">
        <f>X!V11</f>
        <v>0</v>
      </c>
      <c r="W6" s="34">
        <f>X!W11</f>
        <v>0</v>
      </c>
      <c r="X6" s="34">
        <f>X!X11</f>
        <v>0</v>
      </c>
      <c r="Y6" s="34">
        <f>X!Y11</f>
        <v>0</v>
      </c>
      <c r="Z6" s="34">
        <f>X!Z11</f>
        <v>0</v>
      </c>
      <c r="AA6" s="34">
        <f>X!AA11</f>
        <v>0</v>
      </c>
      <c r="AB6" s="34">
        <f>X!AB11</f>
        <v>0</v>
      </c>
      <c r="AC6" s="34">
        <f>X!AC11</f>
        <v>0</v>
      </c>
      <c r="AD6" s="34">
        <f>X!AD11</f>
        <v>0</v>
      </c>
      <c r="AE6" s="34">
        <f t="shared" si="0"/>
        <v>5.04</v>
      </c>
    </row>
    <row r="7" spans="1:31">
      <c r="A7" s="30" t="s">
        <v>187</v>
      </c>
      <c r="B7" s="30" t="str">
        <f>X!A12</f>
        <v>MPM0087E</v>
      </c>
      <c r="C7" s="30" t="str">
        <f>X!B12</f>
        <v>erter</v>
      </c>
      <c r="D7" s="30" t="str">
        <f>X!C12</f>
        <v>KG</v>
      </c>
      <c r="E7" s="34" t="str">
        <f>X!E12</f>
        <v>QSP 450</v>
      </c>
      <c r="F7" s="34" t="str">
        <f>X!F12</f>
        <v>QSP 150</v>
      </c>
      <c r="G7" s="34" t="str">
        <f>X!G12</f>
        <v>QSP 150</v>
      </c>
      <c r="H7" s="34" t="str">
        <f>X!H12</f>
        <v>QSP 150</v>
      </c>
      <c r="I7" s="34">
        <f>X!I12</f>
        <v>0</v>
      </c>
      <c r="J7" s="34">
        <f>X!J12</f>
        <v>0</v>
      </c>
      <c r="K7" s="34">
        <f>X!K12</f>
        <v>0</v>
      </c>
      <c r="L7" s="34">
        <f>X!L12</f>
        <v>0</v>
      </c>
      <c r="M7" s="34">
        <f>X!M12</f>
        <v>0</v>
      </c>
      <c r="N7" s="34">
        <f>X!N12</f>
        <v>0</v>
      </c>
      <c r="O7" s="34">
        <f>X!O12</f>
        <v>0</v>
      </c>
      <c r="P7" s="34">
        <f>X!P12</f>
        <v>0</v>
      </c>
      <c r="Q7" s="34">
        <f>X!Q12</f>
        <v>0</v>
      </c>
      <c r="R7" s="34">
        <f>X!R12</f>
        <v>0</v>
      </c>
      <c r="S7" s="34">
        <f>X!S12</f>
        <v>0</v>
      </c>
      <c r="T7" s="34">
        <f>X!T12</f>
        <v>0</v>
      </c>
      <c r="U7" s="34">
        <f>X!U12</f>
        <v>0</v>
      </c>
      <c r="V7" s="34">
        <f>X!V12</f>
        <v>0</v>
      </c>
      <c r="W7" s="34">
        <f>X!W12</f>
        <v>0</v>
      </c>
      <c r="X7" s="34">
        <f>X!X12</f>
        <v>0</v>
      </c>
      <c r="Y7" s="34">
        <f>X!Y12</f>
        <v>0</v>
      </c>
      <c r="Z7" s="34">
        <f>X!Z12</f>
        <v>0</v>
      </c>
      <c r="AA7" s="34">
        <f>X!AA12</f>
        <v>0</v>
      </c>
      <c r="AB7" s="34">
        <f>X!AB12</f>
        <v>0</v>
      </c>
      <c r="AC7" s="34">
        <f>X!AC12</f>
        <v>0</v>
      </c>
      <c r="AD7" s="34">
        <f>X!AD12</f>
        <v>0</v>
      </c>
      <c r="AE7" s="34">
        <f>X!D5-SUM(X!E7:E11)</f>
        <v>393.1875</v>
      </c>
    </row>
    <row r="8" spans="1:31">
      <c r="A8" s="30" t="s">
        <v>188</v>
      </c>
      <c r="B8" s="30" t="str">
        <f>X!A13</f>
        <v>ACM02018</v>
      </c>
      <c r="C8" s="30" t="str">
        <f>X!B13</f>
        <v>rtretye</v>
      </c>
      <c r="D8" s="30" t="str">
        <f>X!C13</f>
        <v>KG</v>
      </c>
      <c r="E8" s="34">
        <f>X!E13</f>
        <v>26</v>
      </c>
      <c r="F8" s="34">
        <f>X!F13</f>
        <v>8</v>
      </c>
      <c r="G8" s="34">
        <f>X!G13</f>
        <v>5</v>
      </c>
      <c r="H8" s="34">
        <f>X!H13</f>
        <v>13</v>
      </c>
      <c r="I8" s="34">
        <f>X!I13</f>
        <v>0</v>
      </c>
      <c r="J8" s="34">
        <f>X!J13</f>
        <v>0</v>
      </c>
      <c r="K8" s="34">
        <f>X!K13</f>
        <v>0</v>
      </c>
      <c r="L8" s="34">
        <f>X!L13</f>
        <v>0</v>
      </c>
      <c r="M8" s="34">
        <f>X!M13</f>
        <v>0</v>
      </c>
      <c r="N8" s="34">
        <f>X!N13</f>
        <v>0</v>
      </c>
      <c r="O8" s="34">
        <f>X!O13</f>
        <v>0</v>
      </c>
      <c r="P8" s="34">
        <f>X!P13</f>
        <v>0</v>
      </c>
      <c r="Q8" s="34">
        <f>X!Q13</f>
        <v>0</v>
      </c>
      <c r="R8" s="34">
        <f>X!R13</f>
        <v>0</v>
      </c>
      <c r="S8" s="34">
        <f>X!S13</f>
        <v>0</v>
      </c>
      <c r="T8" s="34">
        <f>X!T13</f>
        <v>0</v>
      </c>
      <c r="U8" s="34">
        <f>X!U13</f>
        <v>0</v>
      </c>
      <c r="V8" s="34">
        <f>X!V13</f>
        <v>0</v>
      </c>
      <c r="W8" s="34">
        <f>X!W13</f>
        <v>0</v>
      </c>
      <c r="X8" s="34">
        <f>X!X13</f>
        <v>0</v>
      </c>
      <c r="Y8" s="34">
        <f>X!Y13</f>
        <v>0</v>
      </c>
      <c r="Z8" s="34">
        <f>X!Z13</f>
        <v>0</v>
      </c>
      <c r="AA8" s="34">
        <f>X!AA13</f>
        <v>0</v>
      </c>
      <c r="AB8" s="34">
        <f>X!AB13</f>
        <v>0</v>
      </c>
      <c r="AC8" s="34">
        <f>X!AC13</f>
        <v>0</v>
      </c>
      <c r="AD8" s="34">
        <f>X!AD13</f>
        <v>0</v>
      </c>
      <c r="AE8" s="34">
        <f t="shared" si="0"/>
        <v>26</v>
      </c>
    </row>
    <row r="9" spans="1:31">
      <c r="A9" s="30" t="s">
        <v>189</v>
      </c>
      <c r="B9" s="30" t="str">
        <f>X!A14</f>
        <v>ACM13007</v>
      </c>
      <c r="C9" s="30" t="str">
        <f>X!B14</f>
        <v>ertr</v>
      </c>
      <c r="D9" s="30" t="str">
        <f>X!C14</f>
        <v>UN</v>
      </c>
      <c r="E9" s="34">
        <f>X!E14</f>
        <v>100</v>
      </c>
      <c r="F9" s="34">
        <f>X!F14</f>
        <v>30</v>
      </c>
      <c r="G9" s="34">
        <f>X!G14</f>
        <v>20</v>
      </c>
      <c r="H9" s="34">
        <f>X!H14</f>
        <v>50</v>
      </c>
      <c r="I9" s="34">
        <f>X!I14</f>
        <v>0</v>
      </c>
      <c r="J9" s="34">
        <f>X!J14</f>
        <v>0</v>
      </c>
      <c r="K9" s="34">
        <f>X!K14</f>
        <v>0</v>
      </c>
      <c r="L9" s="34">
        <f>X!L14</f>
        <v>0</v>
      </c>
      <c r="M9" s="34">
        <f>X!M14</f>
        <v>0</v>
      </c>
      <c r="N9" s="34">
        <f>X!N14</f>
        <v>0</v>
      </c>
      <c r="O9" s="34">
        <f>X!O14</f>
        <v>0</v>
      </c>
      <c r="P9" s="34">
        <f>X!P14</f>
        <v>0</v>
      </c>
      <c r="Q9" s="34">
        <f>X!Q14</f>
        <v>0</v>
      </c>
      <c r="R9" s="34">
        <f>X!R14</f>
        <v>0</v>
      </c>
      <c r="S9" s="34">
        <f>X!S14</f>
        <v>0</v>
      </c>
      <c r="T9" s="34">
        <f>X!T14</f>
        <v>0</v>
      </c>
      <c r="U9" s="34">
        <f>X!U14</f>
        <v>0</v>
      </c>
      <c r="V9" s="34">
        <f>X!V14</f>
        <v>0</v>
      </c>
      <c r="W9" s="34">
        <f>X!W14</f>
        <v>0</v>
      </c>
      <c r="X9" s="34">
        <f>X!X14</f>
        <v>0</v>
      </c>
      <c r="Y9" s="34">
        <f>X!Y14</f>
        <v>0</v>
      </c>
      <c r="Z9" s="34">
        <f>X!Z14</f>
        <v>0</v>
      </c>
      <c r="AA9" s="34">
        <f>X!AA14</f>
        <v>0</v>
      </c>
      <c r="AB9" s="34">
        <f>X!AB14</f>
        <v>0</v>
      </c>
      <c r="AC9" s="34">
        <f>X!AC14</f>
        <v>0</v>
      </c>
      <c r="AD9" s="34">
        <f>X!AD14</f>
        <v>0</v>
      </c>
      <c r="AE9" s="34">
        <f t="shared" si="0"/>
        <v>100</v>
      </c>
    </row>
    <row r="10" spans="1:31">
      <c r="A10" s="30" t="s">
        <v>190</v>
      </c>
      <c r="B10" s="30" t="str">
        <f>X!A15</f>
        <v>ACM02026</v>
      </c>
      <c r="C10" s="30" t="str">
        <f>X!B15</f>
        <v>rthr</v>
      </c>
      <c r="D10" s="30" t="str">
        <f>X!C15</f>
        <v>KG</v>
      </c>
      <c r="E10" s="34">
        <f>X!E15</f>
        <v>14</v>
      </c>
      <c r="F10" s="34">
        <f>X!F15</f>
        <v>0</v>
      </c>
      <c r="G10" s="34">
        <f>X!G15</f>
        <v>9</v>
      </c>
      <c r="H10" s="34">
        <f>X!H15</f>
        <v>5</v>
      </c>
      <c r="I10" s="34">
        <f>X!I15</f>
        <v>0</v>
      </c>
      <c r="J10" s="34">
        <f>X!J15</f>
        <v>0</v>
      </c>
      <c r="K10" s="34">
        <f>X!K15</f>
        <v>0</v>
      </c>
      <c r="L10" s="34">
        <f>X!L15</f>
        <v>0</v>
      </c>
      <c r="M10" s="34">
        <f>X!M15</f>
        <v>0</v>
      </c>
      <c r="N10" s="34">
        <f>X!N15</f>
        <v>0</v>
      </c>
      <c r="O10" s="34">
        <f>X!O15</f>
        <v>0</v>
      </c>
      <c r="P10" s="34">
        <f>X!P15</f>
        <v>0</v>
      </c>
      <c r="Q10" s="34">
        <f>X!Q15</f>
        <v>0</v>
      </c>
      <c r="R10" s="34">
        <f>X!R15</f>
        <v>0</v>
      </c>
      <c r="S10" s="34">
        <f>X!S15</f>
        <v>0</v>
      </c>
      <c r="T10" s="34">
        <f>X!T15</f>
        <v>0</v>
      </c>
      <c r="U10" s="34">
        <f>X!U15</f>
        <v>0</v>
      </c>
      <c r="V10" s="34">
        <f>X!V15</f>
        <v>0</v>
      </c>
      <c r="W10" s="34">
        <f>X!W15</f>
        <v>0</v>
      </c>
      <c r="X10" s="34">
        <f>X!X15</f>
        <v>0</v>
      </c>
      <c r="Y10" s="34">
        <f>X!Y15</f>
        <v>0</v>
      </c>
      <c r="Z10" s="34">
        <f>X!Z15</f>
        <v>0</v>
      </c>
      <c r="AA10" s="34">
        <f>X!AA15</f>
        <v>0</v>
      </c>
      <c r="AB10" s="34">
        <f>X!AB15</f>
        <v>0</v>
      </c>
      <c r="AC10" s="34">
        <f>X!AC15</f>
        <v>0</v>
      </c>
      <c r="AD10" s="34">
        <f>X!AD15</f>
        <v>0</v>
      </c>
      <c r="AE10" s="34">
        <f t="shared" si="0"/>
        <v>14</v>
      </c>
    </row>
    <row r="11" spans="1:31">
      <c r="A11" s="30" t="s">
        <v>191</v>
      </c>
      <c r="B11" s="30" t="str">
        <f>X!A16</f>
        <v>ACM13007</v>
      </c>
      <c r="C11" s="30" t="str">
        <f>X!B16</f>
        <v>rthrth</v>
      </c>
      <c r="D11" s="30" t="str">
        <f>X!C16</f>
        <v>UN</v>
      </c>
      <c r="E11" s="34">
        <f>X!E16</f>
        <v>150</v>
      </c>
      <c r="F11" s="34">
        <f>X!F16</f>
        <v>0</v>
      </c>
      <c r="G11" s="34">
        <f>X!G16</f>
        <v>100</v>
      </c>
      <c r="H11" s="34">
        <f>X!H16</f>
        <v>50</v>
      </c>
      <c r="I11" s="34">
        <f>X!I16</f>
        <v>0</v>
      </c>
      <c r="J11" s="34">
        <f>X!J16</f>
        <v>0</v>
      </c>
      <c r="K11" s="34">
        <f>X!K16</f>
        <v>0</v>
      </c>
      <c r="L11" s="34">
        <f>X!L16</f>
        <v>0</v>
      </c>
      <c r="M11" s="34">
        <f>X!M16</f>
        <v>0</v>
      </c>
      <c r="N11" s="34">
        <f>X!N16</f>
        <v>0</v>
      </c>
      <c r="O11" s="34">
        <f>X!O16</f>
        <v>0</v>
      </c>
      <c r="P11" s="34">
        <f>X!P16</f>
        <v>0</v>
      </c>
      <c r="Q11" s="34">
        <f>X!Q16</f>
        <v>0</v>
      </c>
      <c r="R11" s="34">
        <f>X!R16</f>
        <v>0</v>
      </c>
      <c r="S11" s="34">
        <f>X!S16</f>
        <v>0</v>
      </c>
      <c r="T11" s="34">
        <f>X!T16</f>
        <v>0</v>
      </c>
      <c r="U11" s="34">
        <f>X!U16</f>
        <v>0</v>
      </c>
      <c r="V11" s="34">
        <f>X!V16</f>
        <v>0</v>
      </c>
      <c r="W11" s="34">
        <f>X!W16</f>
        <v>0</v>
      </c>
      <c r="X11" s="34">
        <f>X!X16</f>
        <v>0</v>
      </c>
      <c r="Y11" s="34">
        <f>X!Y16</f>
        <v>0</v>
      </c>
      <c r="Z11" s="34">
        <f>X!Z16</f>
        <v>0</v>
      </c>
      <c r="AA11" s="34">
        <f>X!AA16</f>
        <v>0</v>
      </c>
      <c r="AB11" s="34">
        <f>X!AB16</f>
        <v>0</v>
      </c>
      <c r="AC11" s="34">
        <f>X!AC16</f>
        <v>0</v>
      </c>
      <c r="AD11" s="34">
        <f>X!AD16</f>
        <v>0</v>
      </c>
      <c r="AE11" s="34">
        <f t="shared" si="0"/>
        <v>150</v>
      </c>
    </row>
    <row r="12" spans="1:31">
      <c r="A12" s="30" t="s">
        <v>192</v>
      </c>
      <c r="B12" s="30" t="str">
        <f>Z!A7</f>
        <v>MPM0053P</v>
      </c>
      <c r="C12" s="30" t="str">
        <f>Z!B7</f>
        <v>dfgdfvd</v>
      </c>
      <c r="D12" s="30" t="str">
        <f>Z!C7</f>
        <v>KG</v>
      </c>
      <c r="E12" s="34">
        <f>Z!E7</f>
        <v>8.5679999999999996</v>
      </c>
      <c r="F12" s="34">
        <f>Z!F7</f>
        <v>1.4279999999999999</v>
      </c>
      <c r="G12" s="34">
        <f>Z!G7</f>
        <v>1.4279999999999999</v>
      </c>
      <c r="H12" s="34">
        <f>Z!H7</f>
        <v>1.4279999999999999</v>
      </c>
      <c r="I12" s="34">
        <f>Z!I7</f>
        <v>1.4279999999999999</v>
      </c>
      <c r="J12" s="34">
        <f>Z!J7</f>
        <v>1.4279999999999999</v>
      </c>
      <c r="K12" s="34">
        <f>Z!K7</f>
        <v>1.4279999999999999</v>
      </c>
      <c r="L12" s="34">
        <f>Z!L7</f>
        <v>0</v>
      </c>
      <c r="M12" s="34">
        <f>Z!M7</f>
        <v>0</v>
      </c>
      <c r="N12" s="34">
        <f>Z!N7</f>
        <v>0</v>
      </c>
      <c r="O12" s="34">
        <f>Z!O7</f>
        <v>0</v>
      </c>
      <c r="P12" s="34">
        <f>Z!P7</f>
        <v>0</v>
      </c>
      <c r="Q12" s="34">
        <f>Z!Q7</f>
        <v>0</v>
      </c>
      <c r="R12" s="34">
        <f>Z!R7</f>
        <v>0</v>
      </c>
      <c r="S12" s="34">
        <f>Z!S7</f>
        <v>0</v>
      </c>
      <c r="T12" s="34">
        <f>Z!T7</f>
        <v>0</v>
      </c>
      <c r="U12" s="34">
        <f>Z!U7</f>
        <v>0</v>
      </c>
      <c r="V12" s="34">
        <f>Z!V7</f>
        <v>0</v>
      </c>
      <c r="W12" s="34">
        <f>Z!W7</f>
        <v>0</v>
      </c>
      <c r="X12" s="34">
        <f>Z!X7</f>
        <v>0</v>
      </c>
      <c r="Y12" s="34">
        <f>Z!Y7</f>
        <v>0</v>
      </c>
      <c r="Z12" s="34">
        <f>Z!Z7</f>
        <v>0</v>
      </c>
      <c r="AA12" s="34">
        <f>Z!AA7</f>
        <v>0</v>
      </c>
      <c r="AB12" s="34">
        <f>Z!AB7</f>
        <v>0</v>
      </c>
      <c r="AC12" s="34">
        <f>Z!AC7</f>
        <v>0</v>
      </c>
      <c r="AD12" s="34">
        <f>Z!AD7</f>
        <v>0</v>
      </c>
      <c r="AE12" s="34">
        <f t="shared" ref="AE12:AE17" si="1">E12*1.15</f>
        <v>9.8531999999999993</v>
      </c>
    </row>
    <row r="13" spans="1:31">
      <c r="A13" s="30" t="s">
        <v>193</v>
      </c>
      <c r="B13" s="30" t="str">
        <f>Z!A8</f>
        <v>MPM0054P</v>
      </c>
      <c r="C13" s="30" t="str">
        <f>Z!B8</f>
        <v>srhtst</v>
      </c>
      <c r="D13" s="30" t="str">
        <f>Z!C8</f>
        <v>KG</v>
      </c>
      <c r="E13" s="34">
        <f>Z!E8</f>
        <v>0.85199999999999987</v>
      </c>
      <c r="F13" s="34">
        <f>Z!F8</f>
        <v>0.14199999999999999</v>
      </c>
      <c r="G13" s="34">
        <f>Z!G8</f>
        <v>0.14199999999999999</v>
      </c>
      <c r="H13" s="34">
        <f>Z!H8</f>
        <v>0.14199999999999999</v>
      </c>
      <c r="I13" s="34">
        <f>Z!I8</f>
        <v>0.14199999999999999</v>
      </c>
      <c r="J13" s="34">
        <f>Z!J8</f>
        <v>0.14199999999999999</v>
      </c>
      <c r="K13" s="34">
        <f>Z!K8</f>
        <v>0.14199999999999999</v>
      </c>
      <c r="L13" s="34">
        <f>Z!L8</f>
        <v>0</v>
      </c>
      <c r="M13" s="34">
        <f>Z!M8</f>
        <v>0</v>
      </c>
      <c r="N13" s="34">
        <f>Z!N8</f>
        <v>0</v>
      </c>
      <c r="O13" s="34">
        <f>Z!O8</f>
        <v>0</v>
      </c>
      <c r="P13" s="34">
        <f>Z!P8</f>
        <v>0</v>
      </c>
      <c r="Q13" s="34">
        <f>Z!Q8</f>
        <v>0</v>
      </c>
      <c r="R13" s="34">
        <f>Z!R8</f>
        <v>0</v>
      </c>
      <c r="S13" s="34">
        <f>Z!S8</f>
        <v>0</v>
      </c>
      <c r="T13" s="34">
        <f>Z!T8</f>
        <v>0</v>
      </c>
      <c r="U13" s="34">
        <f>Z!U8</f>
        <v>0</v>
      </c>
      <c r="V13" s="34">
        <f>Z!V8</f>
        <v>0</v>
      </c>
      <c r="W13" s="34">
        <f>Z!W8</f>
        <v>0</v>
      </c>
      <c r="X13" s="34">
        <f>Z!X8</f>
        <v>0</v>
      </c>
      <c r="Y13" s="34">
        <f>Z!Y8</f>
        <v>0</v>
      </c>
      <c r="Z13" s="34">
        <f>Z!Z8</f>
        <v>0</v>
      </c>
      <c r="AA13" s="34">
        <f>Z!AA8</f>
        <v>0</v>
      </c>
      <c r="AB13" s="34">
        <f>Z!AB8</f>
        <v>0</v>
      </c>
      <c r="AC13" s="34">
        <f>Z!AC8</f>
        <v>0</v>
      </c>
      <c r="AD13" s="34">
        <f>Z!AD8</f>
        <v>0</v>
      </c>
      <c r="AE13" s="34">
        <f t="shared" si="1"/>
        <v>0.97979999999999978</v>
      </c>
    </row>
    <row r="14" spans="1:31">
      <c r="A14" s="30" t="s">
        <v>194</v>
      </c>
      <c r="B14" s="30" t="str">
        <f>Z!A9</f>
        <v>MPM0039E</v>
      </c>
      <c r="C14" s="30" t="str">
        <f>Z!B9</f>
        <v>rdgstgbdf</v>
      </c>
      <c r="D14" s="30" t="str">
        <f>Z!C9</f>
        <v>KG</v>
      </c>
      <c r="E14" s="34">
        <f>Z!E9</f>
        <v>72</v>
      </c>
      <c r="F14" s="34">
        <f>Z!F9</f>
        <v>12</v>
      </c>
      <c r="G14" s="34">
        <f>Z!G9</f>
        <v>12</v>
      </c>
      <c r="H14" s="34">
        <f>Z!H9</f>
        <v>12</v>
      </c>
      <c r="I14" s="34">
        <f>Z!I9</f>
        <v>12</v>
      </c>
      <c r="J14" s="34">
        <f>Z!J9</f>
        <v>12</v>
      </c>
      <c r="K14" s="34">
        <f>Z!K9</f>
        <v>12</v>
      </c>
      <c r="L14" s="34">
        <f>Z!L9</f>
        <v>0</v>
      </c>
      <c r="M14" s="34">
        <f>Z!M9</f>
        <v>0</v>
      </c>
      <c r="N14" s="34">
        <f>Z!N9</f>
        <v>0</v>
      </c>
      <c r="O14" s="34">
        <f>Z!O9</f>
        <v>0</v>
      </c>
      <c r="P14" s="34">
        <f>Z!P9</f>
        <v>0</v>
      </c>
      <c r="Q14" s="34">
        <f>Z!Q9</f>
        <v>0</v>
      </c>
      <c r="R14" s="34">
        <f>Z!R9</f>
        <v>0</v>
      </c>
      <c r="S14" s="34">
        <f>Z!S9</f>
        <v>0</v>
      </c>
      <c r="T14" s="34">
        <f>Z!T9</f>
        <v>0</v>
      </c>
      <c r="U14" s="34">
        <f>Z!U9</f>
        <v>0</v>
      </c>
      <c r="V14" s="34">
        <f>Z!V9</f>
        <v>0</v>
      </c>
      <c r="W14" s="34">
        <f>Z!W9</f>
        <v>0</v>
      </c>
      <c r="X14" s="34">
        <f>Z!X9</f>
        <v>0</v>
      </c>
      <c r="Y14" s="34">
        <f>Z!Y9</f>
        <v>0</v>
      </c>
      <c r="Z14" s="34">
        <f>Z!Z9</f>
        <v>0</v>
      </c>
      <c r="AA14" s="34">
        <f>Z!AA9</f>
        <v>0</v>
      </c>
      <c r="AB14" s="34">
        <f>Z!AB9</f>
        <v>0</v>
      </c>
      <c r="AC14" s="34">
        <f>Z!AC9</f>
        <v>0</v>
      </c>
      <c r="AD14" s="34">
        <f>Z!AD9</f>
        <v>0</v>
      </c>
      <c r="AE14" s="34">
        <f t="shared" si="1"/>
        <v>82.8</v>
      </c>
    </row>
    <row r="15" spans="1:31">
      <c r="A15" s="30" t="s">
        <v>195</v>
      </c>
      <c r="B15" s="30" t="str">
        <f>Z!A10</f>
        <v>MPM0051E</v>
      </c>
      <c r="C15" s="30" t="str">
        <f>Z!B10</f>
        <v>fgnsbfs</v>
      </c>
      <c r="D15" s="30" t="str">
        <f>Z!C10</f>
        <v>KG</v>
      </c>
      <c r="E15" s="34">
        <f>Z!E10</f>
        <v>28.799999999999997</v>
      </c>
      <c r="F15" s="34">
        <f>Z!F10</f>
        <v>4.8</v>
      </c>
      <c r="G15" s="34">
        <f>Z!G10</f>
        <v>4.8</v>
      </c>
      <c r="H15" s="34">
        <f>Z!H10</f>
        <v>4.8</v>
      </c>
      <c r="I15" s="34">
        <f>Z!I10</f>
        <v>4.8</v>
      </c>
      <c r="J15" s="34">
        <f>Z!J10</f>
        <v>4.8</v>
      </c>
      <c r="K15" s="34">
        <f>Z!K10</f>
        <v>4.8</v>
      </c>
      <c r="L15" s="34">
        <f>Z!L10</f>
        <v>0</v>
      </c>
      <c r="M15" s="34">
        <f>Z!M10</f>
        <v>0</v>
      </c>
      <c r="N15" s="34">
        <f>Z!N10</f>
        <v>0</v>
      </c>
      <c r="O15" s="34">
        <f>Z!O10</f>
        <v>0</v>
      </c>
      <c r="P15" s="34">
        <f>Z!P10</f>
        <v>0</v>
      </c>
      <c r="Q15" s="34">
        <f>Z!Q10</f>
        <v>0</v>
      </c>
      <c r="R15" s="34">
        <f>Z!R10</f>
        <v>0</v>
      </c>
      <c r="S15" s="34">
        <f>Z!S10</f>
        <v>0</v>
      </c>
      <c r="T15" s="34">
        <f>Z!T10</f>
        <v>0</v>
      </c>
      <c r="U15" s="34">
        <f>Z!U10</f>
        <v>0</v>
      </c>
      <c r="V15" s="34">
        <f>Z!V10</f>
        <v>0</v>
      </c>
      <c r="W15" s="34">
        <f>Z!W10</f>
        <v>0</v>
      </c>
      <c r="X15" s="34">
        <f>Z!X10</f>
        <v>0</v>
      </c>
      <c r="Y15" s="34">
        <f>Z!Y10</f>
        <v>0</v>
      </c>
      <c r="Z15" s="34">
        <f>Z!Z10</f>
        <v>0</v>
      </c>
      <c r="AA15" s="34">
        <f>Z!AA10</f>
        <v>0</v>
      </c>
      <c r="AB15" s="34">
        <f>Z!AB10</f>
        <v>0</v>
      </c>
      <c r="AC15" s="34">
        <f>Z!AC10</f>
        <v>0</v>
      </c>
      <c r="AD15" s="34">
        <f>Z!AD10</f>
        <v>0</v>
      </c>
      <c r="AE15" s="34">
        <f t="shared" si="1"/>
        <v>33.119999999999997</v>
      </c>
    </row>
    <row r="16" spans="1:31">
      <c r="A16" s="30" t="s">
        <v>196</v>
      </c>
      <c r="B16" s="30" t="str">
        <f>Z!A11</f>
        <v>MPM0052E</v>
      </c>
      <c r="C16" s="30" t="str">
        <f>Z!B11</f>
        <v>qdfghsdbc</v>
      </c>
      <c r="D16" s="30" t="str">
        <f>Z!C11</f>
        <v>KG</v>
      </c>
      <c r="E16" s="34">
        <f>Z!E11</f>
        <v>48</v>
      </c>
      <c r="F16" s="34">
        <f>Z!F11</f>
        <v>8</v>
      </c>
      <c r="G16" s="34">
        <f>Z!G11</f>
        <v>8</v>
      </c>
      <c r="H16" s="34">
        <f>Z!H11</f>
        <v>8</v>
      </c>
      <c r="I16" s="34">
        <f>Z!I11</f>
        <v>8</v>
      </c>
      <c r="J16" s="34">
        <f>Z!J11</f>
        <v>8</v>
      </c>
      <c r="K16" s="34">
        <f>Z!K11</f>
        <v>8</v>
      </c>
      <c r="L16" s="34">
        <f>Z!L11</f>
        <v>0</v>
      </c>
      <c r="M16" s="34">
        <f>Z!M11</f>
        <v>0</v>
      </c>
      <c r="N16" s="34">
        <f>Z!N11</f>
        <v>0</v>
      </c>
      <c r="O16" s="34">
        <f>Z!O11</f>
        <v>0</v>
      </c>
      <c r="P16" s="34">
        <f>Z!P11</f>
        <v>0</v>
      </c>
      <c r="Q16" s="34">
        <f>Z!Q11</f>
        <v>0</v>
      </c>
      <c r="R16" s="34">
        <f>Z!R11</f>
        <v>0</v>
      </c>
      <c r="S16" s="34">
        <f>Z!S11</f>
        <v>0</v>
      </c>
      <c r="T16" s="34">
        <f>Z!T11</f>
        <v>0</v>
      </c>
      <c r="U16" s="34">
        <f>Z!U11</f>
        <v>0</v>
      </c>
      <c r="V16" s="34">
        <f>Z!V11</f>
        <v>0</v>
      </c>
      <c r="W16" s="34">
        <f>Z!W11</f>
        <v>0</v>
      </c>
      <c r="X16" s="34">
        <f>Z!X11</f>
        <v>0</v>
      </c>
      <c r="Y16" s="34">
        <f>Z!Y11</f>
        <v>0</v>
      </c>
      <c r="Z16" s="34">
        <f>Z!Z11</f>
        <v>0</v>
      </c>
      <c r="AA16" s="34">
        <f>Z!AA11</f>
        <v>0</v>
      </c>
      <c r="AB16" s="34">
        <f>Z!AB11</f>
        <v>0</v>
      </c>
      <c r="AC16" s="34">
        <f>Z!AC11</f>
        <v>0</v>
      </c>
      <c r="AD16" s="34">
        <f>Z!AD11</f>
        <v>0</v>
      </c>
      <c r="AE16" s="34">
        <f t="shared" si="1"/>
        <v>55.199999999999996</v>
      </c>
    </row>
    <row r="17" spans="1:31">
      <c r="A17" s="30" t="s">
        <v>197</v>
      </c>
      <c r="B17" s="30" t="str">
        <f>Z!A12</f>
        <v>MPM0054E</v>
      </c>
      <c r="C17" s="30" t="str">
        <f>Z!B12</f>
        <v>qdfhtfh</v>
      </c>
      <c r="D17" s="30" t="str">
        <f>Z!C12</f>
        <v>KG</v>
      </c>
      <c r="E17" s="34">
        <f>Z!E12</f>
        <v>48</v>
      </c>
      <c r="F17" s="34">
        <f>Z!F12</f>
        <v>8</v>
      </c>
      <c r="G17" s="34">
        <f>Z!G12</f>
        <v>8</v>
      </c>
      <c r="H17" s="34">
        <f>Z!H12</f>
        <v>8</v>
      </c>
      <c r="I17" s="34">
        <f>Z!I12</f>
        <v>8</v>
      </c>
      <c r="J17" s="34">
        <f>Z!J12</f>
        <v>8</v>
      </c>
      <c r="K17" s="34">
        <f>Z!K12</f>
        <v>8</v>
      </c>
      <c r="L17" s="34">
        <f>Z!L12</f>
        <v>0</v>
      </c>
      <c r="M17" s="34">
        <f>Z!M12</f>
        <v>0</v>
      </c>
      <c r="N17" s="34">
        <f>Z!N12</f>
        <v>0</v>
      </c>
      <c r="O17" s="34">
        <f>Z!O12</f>
        <v>0</v>
      </c>
      <c r="P17" s="34">
        <f>Z!P12</f>
        <v>0</v>
      </c>
      <c r="Q17" s="34">
        <f>Z!Q12</f>
        <v>0</v>
      </c>
      <c r="R17" s="34">
        <f>Z!R12</f>
        <v>0</v>
      </c>
      <c r="S17" s="34">
        <f>Z!S12</f>
        <v>0</v>
      </c>
      <c r="T17" s="34">
        <f>Z!T12</f>
        <v>0</v>
      </c>
      <c r="U17" s="34">
        <f>Z!U12</f>
        <v>0</v>
      </c>
      <c r="V17" s="34">
        <f>Z!V12</f>
        <v>0</v>
      </c>
      <c r="W17" s="34">
        <f>Z!W12</f>
        <v>0</v>
      </c>
      <c r="X17" s="34">
        <f>Z!X12</f>
        <v>0</v>
      </c>
      <c r="Y17" s="34">
        <f>Z!Y12</f>
        <v>0</v>
      </c>
      <c r="Z17" s="34">
        <f>Z!Z12</f>
        <v>0</v>
      </c>
      <c r="AA17" s="34">
        <f>Z!AA12</f>
        <v>0</v>
      </c>
      <c r="AB17" s="34">
        <f>Z!AB12</f>
        <v>0</v>
      </c>
      <c r="AC17" s="34">
        <f>Z!AC12</f>
        <v>0</v>
      </c>
      <c r="AD17" s="34">
        <f>Z!AD12</f>
        <v>0</v>
      </c>
      <c r="AE17" s="34">
        <f t="shared" si="1"/>
        <v>55.199999999999996</v>
      </c>
    </row>
    <row r="18" spans="1:31">
      <c r="A18" s="30" t="s">
        <v>198</v>
      </c>
      <c r="B18" s="30" t="str">
        <f>Z!A13</f>
        <v>MPM0105E</v>
      </c>
      <c r="C18" s="30" t="str">
        <f>Z!B13</f>
        <v>trjuyjty</v>
      </c>
      <c r="D18" s="30" t="str">
        <f>Z!C13</f>
        <v>KG</v>
      </c>
      <c r="E18" s="34">
        <f>Z!E13</f>
        <v>68.52</v>
      </c>
      <c r="F18" s="34">
        <f>Z!F13</f>
        <v>11.42</v>
      </c>
      <c r="G18" s="34">
        <f>Z!G13</f>
        <v>11.42</v>
      </c>
      <c r="H18" s="34">
        <f>Z!H13</f>
        <v>11.42</v>
      </c>
      <c r="I18" s="34">
        <f>Z!I13</f>
        <v>11.42</v>
      </c>
      <c r="J18" s="34">
        <f>Z!J13</f>
        <v>11.42</v>
      </c>
      <c r="K18" s="34">
        <f>Z!K13</f>
        <v>11.42</v>
      </c>
      <c r="L18" s="34">
        <f>Z!L13</f>
        <v>0</v>
      </c>
      <c r="M18" s="34">
        <f>Z!M13</f>
        <v>0</v>
      </c>
      <c r="N18" s="34">
        <f>Z!N13</f>
        <v>0</v>
      </c>
      <c r="O18" s="34">
        <f>Z!O13</f>
        <v>0</v>
      </c>
      <c r="P18" s="34">
        <f>Z!P13</f>
        <v>0</v>
      </c>
      <c r="Q18" s="34">
        <f>Z!Q13</f>
        <v>0</v>
      </c>
      <c r="R18" s="34">
        <f>Z!R13</f>
        <v>0</v>
      </c>
      <c r="S18" s="34">
        <f>Z!S13</f>
        <v>0</v>
      </c>
      <c r="T18" s="34">
        <f>Z!T13</f>
        <v>0</v>
      </c>
      <c r="U18" s="34">
        <f>Z!U13</f>
        <v>0</v>
      </c>
      <c r="V18" s="34">
        <f>Z!V13</f>
        <v>0</v>
      </c>
      <c r="W18" s="34">
        <f>Z!W13</f>
        <v>0</v>
      </c>
      <c r="X18" s="34">
        <f>Z!X13</f>
        <v>0</v>
      </c>
      <c r="Y18" s="34">
        <f>Z!Y13</f>
        <v>0</v>
      </c>
      <c r="Z18" s="34">
        <f>Z!Z13</f>
        <v>0</v>
      </c>
      <c r="AA18" s="34">
        <f>Z!AA13</f>
        <v>0</v>
      </c>
      <c r="AB18" s="34">
        <f>Z!AB13</f>
        <v>0</v>
      </c>
      <c r="AC18" s="34">
        <f>Z!AC13</f>
        <v>0</v>
      </c>
      <c r="AD18" s="34">
        <f>Z!AD13</f>
        <v>0</v>
      </c>
      <c r="AE18" s="34">
        <f t="shared" si="0"/>
        <v>68.52</v>
      </c>
    </row>
    <row r="19" spans="1:31">
      <c r="A19" s="30" t="s">
        <v>199</v>
      </c>
      <c r="B19" s="30" t="str">
        <f>Z!A14</f>
        <v>MPM0058E</v>
      </c>
      <c r="C19" s="30" t="str">
        <f>Z!B14</f>
        <v>jykukukkk</v>
      </c>
      <c r="D19" s="30" t="str">
        <f>Z!C14</f>
        <v>KG</v>
      </c>
      <c r="E19" s="34">
        <f>Z!E14</f>
        <v>17.04</v>
      </c>
      <c r="F19" s="34">
        <f>Z!F14</f>
        <v>2.84</v>
      </c>
      <c r="G19" s="34">
        <f>Z!G14</f>
        <v>2.84</v>
      </c>
      <c r="H19" s="34">
        <f>Z!H14</f>
        <v>2.84</v>
      </c>
      <c r="I19" s="34">
        <f>Z!I14</f>
        <v>2.84</v>
      </c>
      <c r="J19" s="34">
        <f>Z!J14</f>
        <v>2.84</v>
      </c>
      <c r="K19" s="34">
        <f>Z!K14</f>
        <v>2.84</v>
      </c>
      <c r="L19" s="34">
        <f>Z!L14</f>
        <v>0</v>
      </c>
      <c r="M19" s="34">
        <f>Z!M14</f>
        <v>0</v>
      </c>
      <c r="N19" s="34">
        <f>Z!N14</f>
        <v>0</v>
      </c>
      <c r="O19" s="34">
        <f>Z!O14</f>
        <v>0</v>
      </c>
      <c r="P19" s="34">
        <f>Z!P14</f>
        <v>0</v>
      </c>
      <c r="Q19" s="34">
        <f>Z!Q14</f>
        <v>0</v>
      </c>
      <c r="R19" s="34">
        <f>Z!R14</f>
        <v>0</v>
      </c>
      <c r="S19" s="34">
        <f>Z!S14</f>
        <v>0</v>
      </c>
      <c r="T19" s="34">
        <f>Z!T14</f>
        <v>0</v>
      </c>
      <c r="U19" s="34">
        <f>Z!U14</f>
        <v>0</v>
      </c>
      <c r="V19" s="34">
        <f>Z!V14</f>
        <v>0</v>
      </c>
      <c r="W19" s="34">
        <f>Z!W14</f>
        <v>0</v>
      </c>
      <c r="X19" s="34">
        <f>Z!X14</f>
        <v>0</v>
      </c>
      <c r="Y19" s="34">
        <f>Z!Y14</f>
        <v>0</v>
      </c>
      <c r="Z19" s="34">
        <f>Z!Z14</f>
        <v>0</v>
      </c>
      <c r="AA19" s="34">
        <f>Z!AA14</f>
        <v>0</v>
      </c>
      <c r="AB19" s="34">
        <f>Z!AB14</f>
        <v>0</v>
      </c>
      <c r="AC19" s="34">
        <f>Z!AC14</f>
        <v>0</v>
      </c>
      <c r="AD19" s="34">
        <f>Z!AD14</f>
        <v>0</v>
      </c>
      <c r="AE19" s="34">
        <f>E19*1.15</f>
        <v>19.595999999999997</v>
      </c>
    </row>
    <row r="20" spans="1:31">
      <c r="A20" s="30" t="s">
        <v>200</v>
      </c>
      <c r="B20" s="30" t="str">
        <f>Z!A15</f>
        <v>MPM0078E</v>
      </c>
      <c r="C20" s="30" t="str">
        <f>Z!B15</f>
        <v>rtrettrrt</v>
      </c>
      <c r="D20" s="30" t="str">
        <f>Z!C15</f>
        <v>KG</v>
      </c>
      <c r="E20" s="34">
        <f>Z!E15</f>
        <v>48</v>
      </c>
      <c r="F20" s="34">
        <f>Z!F15</f>
        <v>8</v>
      </c>
      <c r="G20" s="34">
        <f>Z!G15</f>
        <v>8</v>
      </c>
      <c r="H20" s="34">
        <f>Z!H15</f>
        <v>8</v>
      </c>
      <c r="I20" s="34">
        <f>Z!I15</f>
        <v>8</v>
      </c>
      <c r="J20" s="34">
        <f>Z!J15</f>
        <v>8</v>
      </c>
      <c r="K20" s="34">
        <f>Z!K15</f>
        <v>8</v>
      </c>
      <c r="L20" s="34">
        <f>Z!L15</f>
        <v>0</v>
      </c>
      <c r="M20" s="34">
        <f>Z!M15</f>
        <v>0</v>
      </c>
      <c r="N20" s="34">
        <f>Z!N15</f>
        <v>0</v>
      </c>
      <c r="O20" s="34">
        <f>Z!O15</f>
        <v>0</v>
      </c>
      <c r="P20" s="34">
        <f>Z!P15</f>
        <v>0</v>
      </c>
      <c r="Q20" s="34">
        <f>Z!Q15</f>
        <v>0</v>
      </c>
      <c r="R20" s="34">
        <f>Z!R15</f>
        <v>0</v>
      </c>
      <c r="S20" s="34">
        <f>Z!S15</f>
        <v>0</v>
      </c>
      <c r="T20" s="34">
        <f>Z!T15</f>
        <v>0</v>
      </c>
      <c r="U20" s="34">
        <f>Z!U15</f>
        <v>0</v>
      </c>
      <c r="V20" s="34">
        <f>Z!V15</f>
        <v>0</v>
      </c>
      <c r="W20" s="34">
        <f>Z!W15</f>
        <v>0</v>
      </c>
      <c r="X20" s="34">
        <f>Z!X15</f>
        <v>0</v>
      </c>
      <c r="Y20" s="34">
        <f>Z!Y15</f>
        <v>0</v>
      </c>
      <c r="Z20" s="34">
        <f>Z!Z15</f>
        <v>0</v>
      </c>
      <c r="AA20" s="34">
        <f>Z!AA15</f>
        <v>0</v>
      </c>
      <c r="AB20" s="34">
        <f>Z!AB15</f>
        <v>0</v>
      </c>
      <c r="AC20" s="34">
        <f>Z!AC15</f>
        <v>0</v>
      </c>
      <c r="AD20" s="34">
        <f>Z!AD15</f>
        <v>0</v>
      </c>
      <c r="AE20" s="34">
        <f t="shared" si="0"/>
        <v>48</v>
      </c>
    </row>
    <row r="21" spans="1:31">
      <c r="A21" s="30" t="s">
        <v>201</v>
      </c>
      <c r="B21" s="30" t="str">
        <f>Z!A16</f>
        <v>MPM0057E</v>
      </c>
      <c r="C21" s="30" t="str">
        <f>Z!B16</f>
        <v>rzetzertz</v>
      </c>
      <c r="D21" s="30" t="str">
        <f>Z!C16</f>
        <v>KG</v>
      </c>
      <c r="E21" s="34" t="str">
        <f>Z!E16</f>
        <v>QSP 1200</v>
      </c>
      <c r="F21" s="34" t="str">
        <f>Z!F16</f>
        <v>QSP 200</v>
      </c>
      <c r="G21" s="34" t="str">
        <f>Z!G16</f>
        <v>QSP 200</v>
      </c>
      <c r="H21" s="34" t="str">
        <f>Z!H16</f>
        <v>QSP 200</v>
      </c>
      <c r="I21" s="34" t="str">
        <f>Z!I16</f>
        <v>QSP 200</v>
      </c>
      <c r="J21" s="34" t="str">
        <f>Z!J16</f>
        <v>QSP 200</v>
      </c>
      <c r="K21" s="34" t="str">
        <f>Z!K16</f>
        <v>QSP 200</v>
      </c>
      <c r="L21" s="34">
        <f>Z!L16</f>
        <v>0</v>
      </c>
      <c r="M21" s="34">
        <f>Z!M16</f>
        <v>0</v>
      </c>
      <c r="N21" s="34">
        <f>Z!N16</f>
        <v>0</v>
      </c>
      <c r="O21" s="34">
        <f>Z!O16</f>
        <v>0</v>
      </c>
      <c r="P21" s="34">
        <f>Z!P16</f>
        <v>0</v>
      </c>
      <c r="Q21" s="34">
        <f>Z!Q16</f>
        <v>0</v>
      </c>
      <c r="R21" s="34">
        <f>Z!R16</f>
        <v>0</v>
      </c>
      <c r="S21" s="34">
        <f>Z!S16</f>
        <v>0</v>
      </c>
      <c r="T21" s="34">
        <f>Z!T16</f>
        <v>0</v>
      </c>
      <c r="U21" s="34">
        <f>Z!U16</f>
        <v>0</v>
      </c>
      <c r="V21" s="34">
        <f>Z!V16</f>
        <v>0</v>
      </c>
      <c r="W21" s="34">
        <f>Z!W16</f>
        <v>0</v>
      </c>
      <c r="X21" s="34">
        <f>Z!X16</f>
        <v>0</v>
      </c>
      <c r="Y21" s="34">
        <f>Z!Y16</f>
        <v>0</v>
      </c>
      <c r="Z21" s="34">
        <f>Z!Z16</f>
        <v>0</v>
      </c>
      <c r="AA21" s="34">
        <f>Z!AA16</f>
        <v>0</v>
      </c>
      <c r="AB21" s="34">
        <f>Z!AB16</f>
        <v>0</v>
      </c>
      <c r="AC21" s="34">
        <f>Z!AC16</f>
        <v>0</v>
      </c>
      <c r="AD21" s="34">
        <f>Z!AD16</f>
        <v>0</v>
      </c>
      <c r="AE21" s="34">
        <f>Z!D5-SUM(Z!E7:E15)</f>
        <v>860.22</v>
      </c>
    </row>
    <row r="22" spans="1:31">
      <c r="A22" s="30" t="s">
        <v>202</v>
      </c>
      <c r="B22" s="30" t="str">
        <f>Z!A17</f>
        <v>ACM02011</v>
      </c>
      <c r="C22" s="30" t="str">
        <f>Z!B17</f>
        <v>sdsdfdgd</v>
      </c>
      <c r="D22" s="30" t="str">
        <f>Z!C17</f>
        <v>KG</v>
      </c>
      <c r="E22" s="34">
        <f>Z!E17</f>
        <v>60</v>
      </c>
      <c r="F22" s="34">
        <f>Z!F17</f>
        <v>10</v>
      </c>
      <c r="G22" s="34">
        <f>Z!G17</f>
        <v>10</v>
      </c>
      <c r="H22" s="34">
        <f>Z!H17</f>
        <v>10</v>
      </c>
      <c r="I22" s="34">
        <f>Z!I17</f>
        <v>10</v>
      </c>
      <c r="J22" s="34">
        <f>Z!J17</f>
        <v>10</v>
      </c>
      <c r="K22" s="34">
        <f>Z!K17</f>
        <v>10</v>
      </c>
      <c r="L22" s="34">
        <f>Z!L17</f>
        <v>0</v>
      </c>
      <c r="M22" s="34">
        <f>Z!M17</f>
        <v>0</v>
      </c>
      <c r="N22" s="34">
        <f>Z!N17</f>
        <v>0</v>
      </c>
      <c r="O22" s="34">
        <f>Z!O17</f>
        <v>0</v>
      </c>
      <c r="P22" s="34">
        <f>Z!P17</f>
        <v>0</v>
      </c>
      <c r="Q22" s="34">
        <f>Z!Q17</f>
        <v>0</v>
      </c>
      <c r="R22" s="34">
        <f>Z!R17</f>
        <v>0</v>
      </c>
      <c r="S22" s="34">
        <f>Z!S17</f>
        <v>0</v>
      </c>
      <c r="T22" s="34">
        <f>Z!T17</f>
        <v>0</v>
      </c>
      <c r="U22" s="34">
        <f>Z!U17</f>
        <v>0</v>
      </c>
      <c r="V22" s="34">
        <f>Z!V17</f>
        <v>0</v>
      </c>
      <c r="W22" s="34">
        <f>Z!W17</f>
        <v>0</v>
      </c>
      <c r="X22" s="34">
        <f>Z!X17</f>
        <v>0</v>
      </c>
      <c r="Y22" s="34">
        <f>Z!Y17</f>
        <v>0</v>
      </c>
      <c r="Z22" s="34">
        <f>Z!Z17</f>
        <v>0</v>
      </c>
      <c r="AA22" s="34">
        <f>Z!AA17</f>
        <v>0</v>
      </c>
      <c r="AB22" s="34">
        <f>Z!AB17</f>
        <v>0</v>
      </c>
      <c r="AC22" s="34">
        <f>Z!AC17</f>
        <v>0</v>
      </c>
      <c r="AD22" s="34">
        <f>Z!AD17</f>
        <v>0</v>
      </c>
      <c r="AE22" s="34">
        <f t="shared" si="0"/>
        <v>60</v>
      </c>
    </row>
    <row r="23" spans="1:31">
      <c r="A23" s="30" t="s">
        <v>203</v>
      </c>
      <c r="B23" s="30" t="str">
        <f>Z!A18</f>
        <v>ACM06011</v>
      </c>
      <c r="C23" s="30" t="str">
        <f>Z!B18</f>
        <v>fhkukgdhf</v>
      </c>
      <c r="D23" s="30" t="str">
        <f>Z!C18</f>
        <v>UN</v>
      </c>
      <c r="E23" s="34">
        <f>Z!E18</f>
        <v>1200</v>
      </c>
      <c r="F23" s="34">
        <f>Z!F18</f>
        <v>200</v>
      </c>
      <c r="G23" s="34">
        <f>Z!G18</f>
        <v>200</v>
      </c>
      <c r="H23" s="34">
        <f>Z!H18</f>
        <v>200</v>
      </c>
      <c r="I23" s="34">
        <f>Z!I18</f>
        <v>200</v>
      </c>
      <c r="J23" s="34">
        <f>Z!J18</f>
        <v>200</v>
      </c>
      <c r="K23" s="34">
        <f>Z!K18</f>
        <v>200</v>
      </c>
      <c r="L23" s="34">
        <f>Z!L18</f>
        <v>0</v>
      </c>
      <c r="M23" s="34">
        <f>Z!M18</f>
        <v>0</v>
      </c>
      <c r="N23" s="34">
        <f>Z!N18</f>
        <v>0</v>
      </c>
      <c r="O23" s="34">
        <f>Z!O18</f>
        <v>0</v>
      </c>
      <c r="P23" s="34">
        <f>Z!P18</f>
        <v>0</v>
      </c>
      <c r="Q23" s="34">
        <f>Z!Q18</f>
        <v>0</v>
      </c>
      <c r="R23" s="34">
        <f>Z!R18</f>
        <v>0</v>
      </c>
      <c r="S23" s="34">
        <f>Z!S18</f>
        <v>0</v>
      </c>
      <c r="T23" s="34">
        <f>Z!T18</f>
        <v>0</v>
      </c>
      <c r="U23" s="34">
        <f>Z!U18</f>
        <v>0</v>
      </c>
      <c r="V23" s="34">
        <f>Z!V18</f>
        <v>0</v>
      </c>
      <c r="W23" s="34">
        <f>Z!W18</f>
        <v>0</v>
      </c>
      <c r="X23" s="34">
        <f>Z!X18</f>
        <v>0</v>
      </c>
      <c r="Y23" s="34">
        <f>Z!Y18</f>
        <v>0</v>
      </c>
      <c r="Z23" s="34">
        <f>Z!Z18</f>
        <v>0</v>
      </c>
      <c r="AA23" s="34">
        <f>Z!AA18</f>
        <v>0</v>
      </c>
      <c r="AB23" s="34">
        <f>Z!AB18</f>
        <v>0</v>
      </c>
      <c r="AC23" s="34">
        <f>Z!AC18</f>
        <v>0</v>
      </c>
      <c r="AD23" s="34">
        <f>Z!AD18</f>
        <v>0</v>
      </c>
      <c r="AE23" s="34">
        <f t="shared" si="0"/>
        <v>1200</v>
      </c>
    </row>
    <row r="24" spans="1:31">
      <c r="A24" s="30" t="s">
        <v>204</v>
      </c>
      <c r="B24" s="30" t="str">
        <f>Z!A19</f>
        <v>ACM13008</v>
      </c>
      <c r="C24" s="30" t="str">
        <f>Z!B19</f>
        <v>hyrjfghj</v>
      </c>
      <c r="D24" s="30" t="str">
        <f>Z!C19</f>
        <v>UN</v>
      </c>
      <c r="E24" s="34">
        <f>Z!E19</f>
        <v>150</v>
      </c>
      <c r="F24" s="34">
        <f>Z!F19</f>
        <v>25</v>
      </c>
      <c r="G24" s="34">
        <f>Z!G19</f>
        <v>25</v>
      </c>
      <c r="H24" s="34">
        <f>Z!H19</f>
        <v>25</v>
      </c>
      <c r="I24" s="34">
        <f>Z!I19</f>
        <v>25</v>
      </c>
      <c r="J24" s="34">
        <f>Z!J19</f>
        <v>25</v>
      </c>
      <c r="K24" s="34">
        <f>Z!K19</f>
        <v>25</v>
      </c>
      <c r="L24" s="34">
        <f>Z!L19</f>
        <v>0</v>
      </c>
      <c r="M24" s="34">
        <f>Z!M19</f>
        <v>0</v>
      </c>
      <c r="N24" s="34">
        <f>Z!N19</f>
        <v>0</v>
      </c>
      <c r="O24" s="34">
        <f>Z!O19</f>
        <v>0</v>
      </c>
      <c r="P24" s="34">
        <f>Z!P19</f>
        <v>0</v>
      </c>
      <c r="Q24" s="34">
        <f>Z!Q19</f>
        <v>0</v>
      </c>
      <c r="R24" s="34">
        <f>Z!R19</f>
        <v>0</v>
      </c>
      <c r="S24" s="34">
        <f>Z!S19</f>
        <v>0</v>
      </c>
      <c r="T24" s="34">
        <f>Z!T19</f>
        <v>0</v>
      </c>
      <c r="U24" s="34">
        <f>Z!U19</f>
        <v>0</v>
      </c>
      <c r="V24" s="34">
        <f>Z!V19</f>
        <v>0</v>
      </c>
      <c r="W24" s="34">
        <f>Z!W19</f>
        <v>0</v>
      </c>
      <c r="X24" s="34">
        <f>Z!X19</f>
        <v>0</v>
      </c>
      <c r="Y24" s="34">
        <f>Z!Y19</f>
        <v>0</v>
      </c>
      <c r="Z24" s="34">
        <f>Z!Z19</f>
        <v>0</v>
      </c>
      <c r="AA24" s="34">
        <f>Z!AA19</f>
        <v>0</v>
      </c>
      <c r="AB24" s="34">
        <f>Z!AB19</f>
        <v>0</v>
      </c>
      <c r="AC24" s="34">
        <f>Z!AC19</f>
        <v>0</v>
      </c>
      <c r="AD24" s="34">
        <f>Z!AD19</f>
        <v>0</v>
      </c>
      <c r="AE24" s="34">
        <f t="shared" si="0"/>
        <v>150</v>
      </c>
    </row>
    <row r="25" spans="1:31">
      <c r="A25" s="30" t="s">
        <v>205</v>
      </c>
      <c r="B25" s="30" t="str">
        <f>Y!A7</f>
        <v>MPM0016P</v>
      </c>
      <c r="C25" s="30" t="str">
        <f>Y!B7</f>
        <v>gtrghfh</v>
      </c>
      <c r="D25" s="30" t="str">
        <f>Y!C7</f>
        <v>KG</v>
      </c>
      <c r="E25" s="34">
        <f>Y!E7</f>
        <v>1000</v>
      </c>
      <c r="F25" s="34">
        <f>Y!F7</f>
        <v>100</v>
      </c>
      <c r="G25" s="34">
        <f>Y!G7</f>
        <v>100</v>
      </c>
      <c r="H25" s="34">
        <f>Y!H7</f>
        <v>100</v>
      </c>
      <c r="I25" s="34">
        <f>Y!I7</f>
        <v>100</v>
      </c>
      <c r="J25" s="34">
        <f>Y!J7</f>
        <v>100</v>
      </c>
      <c r="K25" s="34">
        <f>Y!K7</f>
        <v>100</v>
      </c>
      <c r="L25" s="34">
        <f>Y!L7</f>
        <v>100</v>
      </c>
      <c r="M25" s="34">
        <f>Y!M7</f>
        <v>100</v>
      </c>
      <c r="N25" s="34">
        <f>Y!N7</f>
        <v>100</v>
      </c>
      <c r="O25" s="34">
        <f>Y!O7</f>
        <v>100</v>
      </c>
      <c r="P25" s="34">
        <f>Y!P7</f>
        <v>0</v>
      </c>
      <c r="Q25" s="34">
        <f>Y!Q7</f>
        <v>0</v>
      </c>
      <c r="R25" s="34">
        <f>Y!R7</f>
        <v>0</v>
      </c>
      <c r="S25" s="34">
        <f>Y!S7</f>
        <v>0</v>
      </c>
      <c r="T25" s="34">
        <f>Y!T7</f>
        <v>0</v>
      </c>
      <c r="U25" s="34">
        <f>Y!U7</f>
        <v>0</v>
      </c>
      <c r="V25" s="34">
        <f>Y!V7</f>
        <v>0</v>
      </c>
      <c r="W25" s="34">
        <f>Y!W7</f>
        <v>0</v>
      </c>
      <c r="X25" s="34">
        <f>Y!X7</f>
        <v>0</v>
      </c>
      <c r="Y25" s="34">
        <f>Y!Y7</f>
        <v>0</v>
      </c>
      <c r="Z25" s="34">
        <f>Y!Z7</f>
        <v>0</v>
      </c>
      <c r="AA25" s="34">
        <f>Y!AA7</f>
        <v>0</v>
      </c>
      <c r="AB25" s="34">
        <f>Y!AB7</f>
        <v>0</v>
      </c>
      <c r="AC25" s="34">
        <f>Y!AC7</f>
        <v>0</v>
      </c>
      <c r="AD25" s="34">
        <f>Y!AD7</f>
        <v>0</v>
      </c>
      <c r="AE25" s="34">
        <f>E25*1.15</f>
        <v>1150</v>
      </c>
    </row>
    <row r="26" spans="1:31">
      <c r="A26" s="30" t="s">
        <v>206</v>
      </c>
      <c r="B26" s="30" t="str">
        <f>Y!A8</f>
        <v>MPM0061E</v>
      </c>
      <c r="C26" s="30" t="str">
        <f>Y!B8</f>
        <v>ukyuk</v>
      </c>
      <c r="D26" s="30" t="str">
        <f>Y!C8</f>
        <v>KG</v>
      </c>
      <c r="E26" s="34">
        <f>Y!E8</f>
        <v>112</v>
      </c>
      <c r="F26" s="34">
        <f>Y!F8</f>
        <v>11.2</v>
      </c>
      <c r="G26" s="34">
        <f>Y!G8</f>
        <v>11.2</v>
      </c>
      <c r="H26" s="34">
        <f>Y!H8</f>
        <v>11.2</v>
      </c>
      <c r="I26" s="34">
        <f>Y!I8</f>
        <v>11.2</v>
      </c>
      <c r="J26" s="34">
        <f>Y!J8</f>
        <v>11.2</v>
      </c>
      <c r="K26" s="34">
        <f>Y!K8</f>
        <v>11.2</v>
      </c>
      <c r="L26" s="34">
        <f>Y!L8</f>
        <v>11.2</v>
      </c>
      <c r="M26" s="34">
        <f>Y!M8</f>
        <v>11.2</v>
      </c>
      <c r="N26" s="34">
        <f>Y!N8</f>
        <v>11.2</v>
      </c>
      <c r="O26" s="34">
        <f>Y!O8</f>
        <v>11.2</v>
      </c>
      <c r="P26" s="34">
        <f>Y!P8</f>
        <v>0</v>
      </c>
      <c r="Q26" s="34">
        <f>Y!Q8</f>
        <v>0</v>
      </c>
      <c r="R26" s="34">
        <f>Y!R8</f>
        <v>0</v>
      </c>
      <c r="S26" s="34">
        <f>Y!S8</f>
        <v>0</v>
      </c>
      <c r="T26" s="34">
        <f>Y!T8</f>
        <v>0</v>
      </c>
      <c r="U26" s="34">
        <f>Y!U8</f>
        <v>0</v>
      </c>
      <c r="V26" s="34">
        <f>Y!V8</f>
        <v>0</v>
      </c>
      <c r="W26" s="34">
        <f>Y!W8</f>
        <v>0</v>
      </c>
      <c r="X26" s="34">
        <f>Y!X8</f>
        <v>0</v>
      </c>
      <c r="Y26" s="34">
        <f>Y!Y8</f>
        <v>0</v>
      </c>
      <c r="Z26" s="34">
        <f>Y!Z8</f>
        <v>0</v>
      </c>
      <c r="AA26" s="34">
        <f>Y!AA8</f>
        <v>0</v>
      </c>
      <c r="AB26" s="34">
        <f>Y!AB8</f>
        <v>0</v>
      </c>
      <c r="AC26" s="34">
        <f>Y!AC8</f>
        <v>0</v>
      </c>
      <c r="AD26" s="34">
        <f>Y!AD8</f>
        <v>0</v>
      </c>
      <c r="AE26" s="34">
        <f t="shared" si="0"/>
        <v>112</v>
      </c>
    </row>
    <row r="27" spans="1:31">
      <c r="A27" s="30" t="s">
        <v>207</v>
      </c>
      <c r="B27" s="30" t="str">
        <f>Y!A9</f>
        <v>MPM0003P</v>
      </c>
      <c r="C27" s="30" t="str">
        <f>Y!B9</f>
        <v>ertuh</v>
      </c>
      <c r="D27" s="30" t="str">
        <f>Y!C9</f>
        <v>KG</v>
      </c>
      <c r="E27" s="34">
        <f>Y!E9</f>
        <v>31.5</v>
      </c>
      <c r="F27" s="34">
        <f>Y!F9</f>
        <v>3.15</v>
      </c>
      <c r="G27" s="34">
        <f>Y!G9</f>
        <v>3.15</v>
      </c>
      <c r="H27" s="34">
        <f>Y!H9</f>
        <v>3.15</v>
      </c>
      <c r="I27" s="34">
        <f>Y!I9</f>
        <v>3.15</v>
      </c>
      <c r="J27" s="34">
        <f>Y!J9</f>
        <v>3.15</v>
      </c>
      <c r="K27" s="34">
        <f>Y!K9</f>
        <v>3.15</v>
      </c>
      <c r="L27" s="34">
        <f>Y!L9</f>
        <v>3.15</v>
      </c>
      <c r="M27" s="34">
        <f>Y!M9</f>
        <v>3.15</v>
      </c>
      <c r="N27" s="34">
        <f>Y!N9</f>
        <v>3.15</v>
      </c>
      <c r="O27" s="34">
        <f>Y!O9</f>
        <v>3.15</v>
      </c>
      <c r="P27" s="34">
        <f>Y!P9</f>
        <v>0</v>
      </c>
      <c r="Q27" s="34">
        <f>Y!Q9</f>
        <v>0</v>
      </c>
      <c r="R27" s="34">
        <f>Y!R9</f>
        <v>0</v>
      </c>
      <c r="S27" s="34">
        <f>Y!S9</f>
        <v>0</v>
      </c>
      <c r="T27" s="34">
        <f>Y!T9</f>
        <v>0</v>
      </c>
      <c r="U27" s="34">
        <f>Y!U9</f>
        <v>0</v>
      </c>
      <c r="V27" s="34">
        <f>Y!V9</f>
        <v>0</v>
      </c>
      <c r="W27" s="34">
        <f>Y!W9</f>
        <v>0</v>
      </c>
      <c r="X27" s="34">
        <f>Y!X9</f>
        <v>0</v>
      </c>
      <c r="Y27" s="34">
        <f>Y!Y9</f>
        <v>0</v>
      </c>
      <c r="Z27" s="34">
        <f>Y!Z9</f>
        <v>0</v>
      </c>
      <c r="AA27" s="34">
        <f>Y!AA9</f>
        <v>0</v>
      </c>
      <c r="AB27" s="34">
        <f>Y!AB9</f>
        <v>0</v>
      </c>
      <c r="AC27" s="34">
        <f>Y!AC9</f>
        <v>0</v>
      </c>
      <c r="AD27" s="34">
        <f>Y!AD9</f>
        <v>0</v>
      </c>
      <c r="AE27" s="34">
        <f t="shared" si="0"/>
        <v>31.5</v>
      </c>
    </row>
    <row r="28" spans="1:31">
      <c r="A28" s="30" t="s">
        <v>208</v>
      </c>
      <c r="B28" s="30" t="str">
        <f>Y!A10</f>
        <v>MPM0089E</v>
      </c>
      <c r="C28" s="30" t="str">
        <f>Y!B10</f>
        <v>jyukryu</v>
      </c>
      <c r="D28" s="30" t="str">
        <f>Y!C10</f>
        <v>KG</v>
      </c>
      <c r="E28" s="34">
        <f>Y!E10</f>
        <v>7</v>
      </c>
      <c r="F28" s="34">
        <f>Y!F10</f>
        <v>0.7</v>
      </c>
      <c r="G28" s="34">
        <f>Y!G10</f>
        <v>0.7</v>
      </c>
      <c r="H28" s="34">
        <f>Y!H10</f>
        <v>0.7</v>
      </c>
      <c r="I28" s="34">
        <f>Y!I10</f>
        <v>0.7</v>
      </c>
      <c r="J28" s="34">
        <f>Y!J10</f>
        <v>0.7</v>
      </c>
      <c r="K28" s="34">
        <f>Y!K10</f>
        <v>0.7</v>
      </c>
      <c r="L28" s="34">
        <f>Y!L10</f>
        <v>0.7</v>
      </c>
      <c r="M28" s="34">
        <f>Y!M10</f>
        <v>0.7</v>
      </c>
      <c r="N28" s="34">
        <f>Y!N10</f>
        <v>0.7</v>
      </c>
      <c r="O28" s="34">
        <f>Y!O10</f>
        <v>0.7</v>
      </c>
      <c r="P28" s="34">
        <f>Y!P10</f>
        <v>0</v>
      </c>
      <c r="Q28" s="34">
        <f>Y!Q10</f>
        <v>0</v>
      </c>
      <c r="R28" s="34">
        <f>Y!R10</f>
        <v>0</v>
      </c>
      <c r="S28" s="34">
        <f>Y!S10</f>
        <v>0</v>
      </c>
      <c r="T28" s="34">
        <f>Y!T10</f>
        <v>0</v>
      </c>
      <c r="U28" s="34">
        <f>Y!U10</f>
        <v>0</v>
      </c>
      <c r="V28" s="34">
        <f>Y!V10</f>
        <v>0</v>
      </c>
      <c r="W28" s="34">
        <f>Y!W10</f>
        <v>0</v>
      </c>
      <c r="X28" s="34">
        <f>Y!X10</f>
        <v>0</v>
      </c>
      <c r="Y28" s="34">
        <f>Y!Y10</f>
        <v>0</v>
      </c>
      <c r="Z28" s="34">
        <f>Y!Z10</f>
        <v>0</v>
      </c>
      <c r="AA28" s="34">
        <f>Y!AA10</f>
        <v>0</v>
      </c>
      <c r="AB28" s="34">
        <f>Y!AB10</f>
        <v>0</v>
      </c>
      <c r="AC28" s="34">
        <f>Y!AC10</f>
        <v>0</v>
      </c>
      <c r="AD28" s="34">
        <f>Y!AD10</f>
        <v>0</v>
      </c>
      <c r="AE28" s="34">
        <f t="shared" si="0"/>
        <v>7</v>
      </c>
    </row>
    <row r="29" spans="1:31">
      <c r="A29" s="30" t="s">
        <v>209</v>
      </c>
      <c r="B29" s="30" t="str">
        <f>Y!A11</f>
        <v>MPM0044E</v>
      </c>
      <c r="C29" s="30" t="str">
        <f>Y!B11</f>
        <v>fghetyj</v>
      </c>
      <c r="D29" s="30" t="str">
        <f>Y!C11</f>
        <v>KG</v>
      </c>
      <c r="E29" s="34">
        <f>Y!E11</f>
        <v>112</v>
      </c>
      <c r="F29" s="34">
        <f>Y!F11</f>
        <v>11.2</v>
      </c>
      <c r="G29" s="34">
        <f>Y!G11</f>
        <v>11.2</v>
      </c>
      <c r="H29" s="34">
        <f>Y!H11</f>
        <v>11.2</v>
      </c>
      <c r="I29" s="34">
        <f>Y!I11</f>
        <v>11.2</v>
      </c>
      <c r="J29" s="34">
        <f>Y!J11</f>
        <v>11.2</v>
      </c>
      <c r="K29" s="34">
        <f>Y!K11</f>
        <v>11.2</v>
      </c>
      <c r="L29" s="34">
        <f>Y!L11</f>
        <v>11.2</v>
      </c>
      <c r="M29" s="34">
        <f>Y!M11</f>
        <v>11.2</v>
      </c>
      <c r="N29" s="34">
        <f>Y!N11</f>
        <v>11.2</v>
      </c>
      <c r="O29" s="34">
        <f>Y!O11</f>
        <v>11.2</v>
      </c>
      <c r="P29" s="34">
        <f>Y!P11</f>
        <v>0</v>
      </c>
      <c r="Q29" s="34">
        <f>Y!Q11</f>
        <v>0</v>
      </c>
      <c r="R29" s="34">
        <f>Y!R11</f>
        <v>0</v>
      </c>
      <c r="S29" s="34">
        <f>Y!S11</f>
        <v>0</v>
      </c>
      <c r="T29" s="34">
        <f>Y!T11</f>
        <v>0</v>
      </c>
      <c r="U29" s="34">
        <f>Y!U11</f>
        <v>0</v>
      </c>
      <c r="V29" s="34">
        <f>Y!V11</f>
        <v>0</v>
      </c>
      <c r="W29" s="34">
        <f>Y!W11</f>
        <v>0</v>
      </c>
      <c r="X29" s="34">
        <f>Y!X11</f>
        <v>0</v>
      </c>
      <c r="Y29" s="34">
        <f>Y!Y11</f>
        <v>0</v>
      </c>
      <c r="Z29" s="34">
        <f>Y!Z11</f>
        <v>0</v>
      </c>
      <c r="AA29" s="34">
        <f>Y!AA11</f>
        <v>0</v>
      </c>
      <c r="AB29" s="34">
        <f>Y!AB11</f>
        <v>0</v>
      </c>
      <c r="AC29" s="34">
        <f>Y!AC11</f>
        <v>0</v>
      </c>
      <c r="AD29" s="34">
        <f>Y!AD11</f>
        <v>0</v>
      </c>
      <c r="AE29" s="34">
        <f t="shared" si="0"/>
        <v>112</v>
      </c>
    </row>
    <row r="30" spans="1:31">
      <c r="A30" s="30" t="s">
        <v>210</v>
      </c>
      <c r="B30" s="30" t="str">
        <f>Y!A12</f>
        <v>MPM0087E</v>
      </c>
      <c r="C30" s="30" t="str">
        <f>Y!B12</f>
        <v>retykjtuj</v>
      </c>
      <c r="D30" s="30" t="str">
        <f>Y!C12</f>
        <v>KG</v>
      </c>
      <c r="E30" s="34" t="str">
        <f>Y!E12</f>
        <v>QSP 2000</v>
      </c>
      <c r="F30" s="34" t="str">
        <f>Y!F12</f>
        <v>QSP 200</v>
      </c>
      <c r="G30" s="34" t="str">
        <f>Y!G12</f>
        <v>QSP 200</v>
      </c>
      <c r="H30" s="34" t="str">
        <f>Y!H12</f>
        <v>QSP 200</v>
      </c>
      <c r="I30" s="34" t="str">
        <f>Y!I12</f>
        <v>QSP 200</v>
      </c>
      <c r="J30" s="34" t="str">
        <f>Y!J12</f>
        <v>QSP 200</v>
      </c>
      <c r="K30" s="34" t="str">
        <f>Y!K12</f>
        <v>QSP 200</v>
      </c>
      <c r="L30" s="34" t="str">
        <f>Y!L12</f>
        <v>QSP 200</v>
      </c>
      <c r="M30" s="34" t="str">
        <f>Y!M12</f>
        <v>QSP 200</v>
      </c>
      <c r="N30" s="34" t="str">
        <f>Y!N12</f>
        <v>QSP 200</v>
      </c>
      <c r="O30" s="34" t="str">
        <f>Y!O12</f>
        <v>QSP 200</v>
      </c>
      <c r="P30" s="34">
        <f>Y!P12</f>
        <v>0</v>
      </c>
      <c r="Q30" s="34">
        <f>Y!Q12</f>
        <v>0</v>
      </c>
      <c r="R30" s="34">
        <f>Y!R12</f>
        <v>0</v>
      </c>
      <c r="S30" s="34">
        <f>Y!S12</f>
        <v>0</v>
      </c>
      <c r="T30" s="34">
        <f>Y!T12</f>
        <v>0</v>
      </c>
      <c r="U30" s="34">
        <f>Y!U12</f>
        <v>0</v>
      </c>
      <c r="V30" s="34">
        <f>Y!V12</f>
        <v>0</v>
      </c>
      <c r="W30" s="34">
        <f>Y!W12</f>
        <v>0</v>
      </c>
      <c r="X30" s="34">
        <f>Y!X12</f>
        <v>0</v>
      </c>
      <c r="Y30" s="34">
        <f>Y!Y12</f>
        <v>0</v>
      </c>
      <c r="Z30" s="34">
        <f>Y!Z12</f>
        <v>0</v>
      </c>
      <c r="AA30" s="34">
        <f>Y!AA12</f>
        <v>0</v>
      </c>
      <c r="AB30" s="34">
        <f>Y!AB12</f>
        <v>0</v>
      </c>
      <c r="AC30" s="34">
        <f>Y!AC12</f>
        <v>0</v>
      </c>
      <c r="AD30" s="34">
        <f>Y!AD12</f>
        <v>0</v>
      </c>
      <c r="AE30" s="34">
        <f>Y!D5-SUM(Y!E7:E11)</f>
        <v>737.5</v>
      </c>
    </row>
    <row r="31" spans="1:31">
      <c r="A31" s="30" t="s">
        <v>211</v>
      </c>
      <c r="B31" s="30" t="str">
        <f>Y!A13</f>
        <v>ACM02027</v>
      </c>
      <c r="C31" s="30" t="str">
        <f>Y!B13</f>
        <v>etyje</v>
      </c>
      <c r="D31" s="30" t="str">
        <f>Y!C13</f>
        <v>KG</v>
      </c>
      <c r="E31" s="34">
        <f>Y!E13</f>
        <v>66</v>
      </c>
      <c r="F31" s="34">
        <f>Y!F13</f>
        <v>8</v>
      </c>
      <c r="G31" s="34">
        <f>Y!G13</f>
        <v>8</v>
      </c>
      <c r="H31" s="34">
        <f>Y!H13</f>
        <v>8</v>
      </c>
      <c r="I31" s="34">
        <f>Y!I13</f>
        <v>8</v>
      </c>
      <c r="J31" s="34">
        <f>Y!J13</f>
        <v>6</v>
      </c>
      <c r="K31" s="34">
        <f>Y!K13</f>
        <v>8</v>
      </c>
      <c r="L31" s="34">
        <f>Y!L13</f>
        <v>4</v>
      </c>
      <c r="M31" s="34">
        <f>Y!M13</f>
        <v>8</v>
      </c>
      <c r="N31" s="34">
        <f>Y!N13</f>
        <v>0</v>
      </c>
      <c r="O31" s="34">
        <f>Y!O13</f>
        <v>8</v>
      </c>
      <c r="P31" s="34">
        <f>Y!P13</f>
        <v>0</v>
      </c>
      <c r="Q31" s="34">
        <f>Y!Q13</f>
        <v>0</v>
      </c>
      <c r="R31" s="34">
        <f>Y!R13</f>
        <v>0</v>
      </c>
      <c r="S31" s="34">
        <f>Y!S13</f>
        <v>0</v>
      </c>
      <c r="T31" s="34">
        <f>Y!T13</f>
        <v>0</v>
      </c>
      <c r="U31" s="34">
        <f>Y!U13</f>
        <v>0</v>
      </c>
      <c r="V31" s="34">
        <f>Y!V13</f>
        <v>0</v>
      </c>
      <c r="W31" s="34">
        <f>Y!W13</f>
        <v>0</v>
      </c>
      <c r="X31" s="34">
        <f>Y!X13</f>
        <v>0</v>
      </c>
      <c r="Y31" s="34">
        <f>Y!Y13</f>
        <v>0</v>
      </c>
      <c r="Z31" s="34">
        <f>Y!Z13</f>
        <v>0</v>
      </c>
      <c r="AA31" s="34">
        <f>Y!AA13</f>
        <v>0</v>
      </c>
      <c r="AB31" s="34">
        <f>Y!AB13</f>
        <v>0</v>
      </c>
      <c r="AC31" s="34">
        <f>Y!AC13</f>
        <v>0</v>
      </c>
      <c r="AD31" s="34">
        <f>Y!AD13</f>
        <v>0</v>
      </c>
      <c r="AE31" s="34">
        <f t="shared" si="0"/>
        <v>66</v>
      </c>
    </row>
    <row r="32" spans="1:31">
      <c r="A32" s="30" t="s">
        <v>212</v>
      </c>
      <c r="B32" s="30" t="str">
        <f>Y!A14</f>
        <v>ACM13005</v>
      </c>
      <c r="C32" s="30" t="str">
        <f>Y!B14</f>
        <v>eryjteyj</v>
      </c>
      <c r="D32" s="30" t="str">
        <f>Y!C14</f>
        <v>UN</v>
      </c>
      <c r="E32" s="34">
        <f>Y!E14</f>
        <v>330</v>
      </c>
      <c r="F32" s="34">
        <f>Y!F14</f>
        <v>40</v>
      </c>
      <c r="G32" s="34">
        <f>Y!G14</f>
        <v>40</v>
      </c>
      <c r="H32" s="34">
        <f>Y!H14</f>
        <v>40</v>
      </c>
      <c r="I32" s="34">
        <f>Y!I14</f>
        <v>40</v>
      </c>
      <c r="J32" s="34">
        <f>Y!J14</f>
        <v>30</v>
      </c>
      <c r="K32" s="34">
        <f>Y!K14</f>
        <v>40</v>
      </c>
      <c r="L32" s="34">
        <f>Y!L14</f>
        <v>20</v>
      </c>
      <c r="M32" s="34">
        <f>Y!M14</f>
        <v>40</v>
      </c>
      <c r="N32" s="34">
        <f>Y!N14</f>
        <v>0</v>
      </c>
      <c r="O32" s="34">
        <f>Y!O14</f>
        <v>40</v>
      </c>
      <c r="P32" s="34">
        <f>Y!P14</f>
        <v>0</v>
      </c>
      <c r="Q32" s="34">
        <f>Y!Q14</f>
        <v>0</v>
      </c>
      <c r="R32" s="34">
        <f>Y!R14</f>
        <v>0</v>
      </c>
      <c r="S32" s="34">
        <f>Y!S14</f>
        <v>0</v>
      </c>
      <c r="T32" s="34">
        <f>Y!T14</f>
        <v>0</v>
      </c>
      <c r="U32" s="34">
        <f>Y!U14</f>
        <v>0</v>
      </c>
      <c r="V32" s="34">
        <f>Y!V14</f>
        <v>0</v>
      </c>
      <c r="W32" s="34">
        <f>Y!W14</f>
        <v>0</v>
      </c>
      <c r="X32" s="34">
        <f>Y!X14</f>
        <v>0</v>
      </c>
      <c r="Y32" s="34">
        <f>Y!Y14</f>
        <v>0</v>
      </c>
      <c r="Z32" s="34">
        <f>Y!Z14</f>
        <v>0</v>
      </c>
      <c r="AA32" s="34">
        <f>Y!AA14</f>
        <v>0</v>
      </c>
      <c r="AB32" s="34">
        <f>Y!AB14</f>
        <v>0</v>
      </c>
      <c r="AC32" s="34">
        <f>Y!AC14</f>
        <v>0</v>
      </c>
      <c r="AD32" s="34">
        <f>Y!AD14</f>
        <v>0</v>
      </c>
      <c r="AE32" s="34">
        <f t="shared" si="0"/>
        <v>330</v>
      </c>
    </row>
    <row r="33" spans="1:31">
      <c r="A33" s="30" t="s">
        <v>213</v>
      </c>
      <c r="B33" s="30" t="str">
        <f>Y!A15</f>
        <v>ACM02019</v>
      </c>
      <c r="C33" s="30" t="str">
        <f>Y!B15</f>
        <v>tykjyukyuk</v>
      </c>
      <c r="D33" s="30" t="str">
        <f>Y!C15</f>
        <v>KG</v>
      </c>
      <c r="E33" s="34">
        <f>Y!E15</f>
        <v>80</v>
      </c>
      <c r="F33" s="34">
        <f>Y!F15</f>
        <v>0</v>
      </c>
      <c r="G33" s="34">
        <f>Y!G15</f>
        <v>0</v>
      </c>
      <c r="H33" s="34">
        <f>Y!H15</f>
        <v>0</v>
      </c>
      <c r="I33" s="34">
        <f>Y!I15</f>
        <v>0</v>
      </c>
      <c r="J33" s="34">
        <f>Y!J15</f>
        <v>15</v>
      </c>
      <c r="K33" s="34">
        <f>Y!K15</f>
        <v>0</v>
      </c>
      <c r="L33" s="34">
        <f>Y!L15</f>
        <v>25</v>
      </c>
      <c r="M33" s="34">
        <f>Y!M15</f>
        <v>0</v>
      </c>
      <c r="N33" s="34">
        <f>Y!N15</f>
        <v>40</v>
      </c>
      <c r="O33" s="34">
        <f>Y!O15</f>
        <v>0</v>
      </c>
      <c r="P33" s="34">
        <f>Y!P15</f>
        <v>0</v>
      </c>
      <c r="Q33" s="34">
        <f>Y!Q15</f>
        <v>0</v>
      </c>
      <c r="R33" s="34">
        <f>Y!R15</f>
        <v>0</v>
      </c>
      <c r="S33" s="34">
        <f>Y!S15</f>
        <v>0</v>
      </c>
      <c r="T33" s="34">
        <f>Y!T15</f>
        <v>0</v>
      </c>
      <c r="U33" s="34">
        <f>Y!U15</f>
        <v>0</v>
      </c>
      <c r="V33" s="34">
        <f>Y!V15</f>
        <v>0</v>
      </c>
      <c r="W33" s="34">
        <f>Y!W15</f>
        <v>0</v>
      </c>
      <c r="X33" s="34">
        <f>Y!X15</f>
        <v>0</v>
      </c>
      <c r="Y33" s="34">
        <f>Y!Y15</f>
        <v>0</v>
      </c>
      <c r="Z33" s="34">
        <f>Y!Z15</f>
        <v>0</v>
      </c>
      <c r="AA33" s="34">
        <f>Y!AA15</f>
        <v>0</v>
      </c>
      <c r="AB33" s="34">
        <f>Y!AB15</f>
        <v>0</v>
      </c>
      <c r="AC33" s="34">
        <f>Y!AC15</f>
        <v>0</v>
      </c>
      <c r="AD33" s="34">
        <f>Y!AD15</f>
        <v>0</v>
      </c>
      <c r="AE33" s="34">
        <f t="shared" si="0"/>
        <v>80</v>
      </c>
    </row>
    <row r="34" spans="1:31">
      <c r="A34" s="30" t="s">
        <v>214</v>
      </c>
      <c r="B34" s="30" t="str">
        <f>Y!A16</f>
        <v>ACM13007</v>
      </c>
      <c r="C34" s="30" t="str">
        <f>Y!B16</f>
        <v>kkkkkkkkkkkkkk</v>
      </c>
      <c r="D34" s="30" t="str">
        <f>Y!C16</f>
        <v>UN</v>
      </c>
      <c r="E34" s="34">
        <f>Y!E16</f>
        <v>320</v>
      </c>
      <c r="F34" s="34">
        <f>Y!F16</f>
        <v>0</v>
      </c>
      <c r="G34" s="34">
        <f>Y!G16</f>
        <v>0</v>
      </c>
      <c r="H34" s="34">
        <f>Y!H16</f>
        <v>0</v>
      </c>
      <c r="I34" s="34">
        <f>Y!I16</f>
        <v>0</v>
      </c>
      <c r="J34" s="34">
        <f>Y!J16</f>
        <v>60</v>
      </c>
      <c r="K34" s="34">
        <f>Y!K16</f>
        <v>0</v>
      </c>
      <c r="L34" s="34">
        <f>Y!L16</f>
        <v>100</v>
      </c>
      <c r="M34" s="34">
        <f>Y!M16</f>
        <v>0</v>
      </c>
      <c r="N34" s="34">
        <f>Y!N16</f>
        <v>160</v>
      </c>
      <c r="O34" s="34">
        <f>Y!O16</f>
        <v>0</v>
      </c>
      <c r="P34" s="34">
        <f>Y!P16</f>
        <v>0</v>
      </c>
      <c r="Q34" s="34">
        <f>Y!Q16</f>
        <v>0</v>
      </c>
      <c r="R34" s="34">
        <f>Y!R16</f>
        <v>0</v>
      </c>
      <c r="S34" s="34">
        <f>Y!S16</f>
        <v>0</v>
      </c>
      <c r="T34" s="34">
        <f>Y!T16</f>
        <v>0</v>
      </c>
      <c r="U34" s="34">
        <f>Y!U16</f>
        <v>0</v>
      </c>
      <c r="V34" s="34">
        <f>Y!V16</f>
        <v>0</v>
      </c>
      <c r="W34" s="34">
        <f>Y!W16</f>
        <v>0</v>
      </c>
      <c r="X34" s="34">
        <f>Y!X16</f>
        <v>0</v>
      </c>
      <c r="Y34" s="34">
        <f>Y!Y16</f>
        <v>0</v>
      </c>
      <c r="Z34" s="34">
        <f>Y!Z16</f>
        <v>0</v>
      </c>
      <c r="AA34" s="34">
        <f>Y!AA16</f>
        <v>0</v>
      </c>
      <c r="AB34" s="34">
        <f>Y!AB16</f>
        <v>0</v>
      </c>
      <c r="AC34" s="34">
        <f>Y!AC16</f>
        <v>0</v>
      </c>
      <c r="AD34" s="34">
        <f>Y!AD16</f>
        <v>0</v>
      </c>
      <c r="AE34" s="34">
        <f t="shared" si="0"/>
        <v>320</v>
      </c>
    </row>
    <row r="35" spans="1:31"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pans="1:31"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pans="1:31"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pans="1:31"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pans="1:31"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</row>
    <row r="46" spans="1:31"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</row>
    <row r="47" spans="1:31"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pans="1:31"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pans="5:31"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pans="5:31"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</row>
    <row r="51" spans="5:31"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</row>
    <row r="52" spans="5:31"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</row>
    <row r="53" spans="5:31"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</row>
    <row r="54" spans="5:31"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</row>
    <row r="55" spans="5:31"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</row>
    <row r="56" spans="5:31"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</row>
    <row r="57" spans="5:31"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</row>
    <row r="58" spans="5:31"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</row>
    <row r="59" spans="5:31"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</row>
    <row r="60" spans="5:31"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</row>
    <row r="61" spans="5:31"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5:31"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</row>
    <row r="63" spans="5:31"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</row>
    <row r="64" spans="5:31"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</row>
    <row r="65" spans="5:31"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5:31"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</row>
    <row r="67" spans="5:31"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</row>
    <row r="68" spans="5:31"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</row>
    <row r="69" spans="5:31"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</row>
    <row r="70" spans="5:31"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</row>
    <row r="71" spans="5:31"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</row>
    <row r="72" spans="5:31"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</row>
    <row r="73" spans="5:31"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</row>
    <row r="74" spans="5:31"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</row>
    <row r="75" spans="5:31"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</row>
    <row r="76" spans="5:31"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5:31"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pans="5:31"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</row>
    <row r="79" spans="5:31"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</row>
    <row r="80" spans="5:31"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</row>
    <row r="81" spans="5:31"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5:31"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5:31"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5:31"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5:31"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5:31"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5:31"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5:31"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5:31"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5:31"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5:31"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5:31"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5:31"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5:31"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5:31"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5:31"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pans="5:31"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pans="5:31"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5:31"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0" spans="5:31"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spans="5:31"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pans="5:31"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pans="5:31"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5:31"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5:31"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5:31"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5:31"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5:31"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5:31"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5:31"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5:31"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5:31"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5:31"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5:31"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5:31"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5:31"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5:31"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5:31"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5:31"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5:31"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5:31"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5:31"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5:31"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5:31"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5:31"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5:31"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pans="5:31"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pans="5:31"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pans="5:31"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5:31"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pans="5:31"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pans="5:31"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pans="5:31"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pans="5:31"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pans="5:31"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pans="5:31"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pans="5:31"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  <row r="138" spans="5:31"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</row>
    <row r="139" spans="5:31"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</row>
    <row r="140" spans="5:31"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</row>
    <row r="141" spans="5:31"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</row>
    <row r="142" spans="5:31"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</row>
    <row r="143" spans="5:31"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  <row r="144" spans="5:31"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  <row r="145" spans="5:31"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  <row r="146" spans="5:31"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  <row r="147" spans="5:31"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  <row r="148" spans="5:31"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</row>
    <row r="149" spans="5:31"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</row>
    <row r="150" spans="5:31"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</row>
    <row r="151" spans="5:31"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</row>
    <row r="152" spans="5:31"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</row>
    <row r="153" spans="5:31"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</row>
    <row r="154" spans="5:31"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</row>
    <row r="155" spans="5:31"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</row>
    <row r="156" spans="5:31"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</row>
    <row r="157" spans="5:31"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</row>
    <row r="158" spans="5:31"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</row>
    <row r="159" spans="5:31"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</row>
    <row r="160" spans="5:31"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</row>
    <row r="161" spans="5:31"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</row>
    <row r="162" spans="5:31"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</row>
    <row r="163" spans="5:31"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</row>
    <row r="164" spans="5:31"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</row>
    <row r="165" spans="5:31"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</row>
    <row r="166" spans="5:31"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</row>
    <row r="167" spans="5:31"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</row>
    <row r="168" spans="5:31"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</row>
    <row r="169" spans="5:31"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</row>
    <row r="170" spans="5:31"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</row>
    <row r="171" spans="5:31"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</row>
    <row r="172" spans="5:31"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</row>
    <row r="173" spans="5:31"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</row>
    <row r="174" spans="5:31"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</row>
    <row r="175" spans="5:31"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</row>
    <row r="176" spans="5:31"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</row>
    <row r="177" spans="5:31"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</row>
    <row r="178" spans="5:31"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</row>
    <row r="179" spans="5:31"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</row>
    <row r="180" spans="5:31"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</row>
    <row r="181" spans="5:31"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</row>
    <row r="182" spans="5:31"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</row>
    <row r="183" spans="5:31"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</row>
    <row r="184" spans="5:31"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</row>
    <row r="185" spans="5:31"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</row>
    <row r="186" spans="5:31"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</row>
    <row r="187" spans="5:31"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  <row r="188" spans="5:31"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</row>
    <row r="189" spans="5:31"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</row>
    <row r="190" spans="5:31"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</row>
    <row r="191" spans="5:31"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</row>
    <row r="192" spans="5:31"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</row>
    <row r="193" spans="5:31"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</row>
    <row r="194" spans="5:31"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</row>
    <row r="195" spans="5:31"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</row>
    <row r="196" spans="5:31"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</row>
    <row r="197" spans="5:31"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</row>
    <row r="198" spans="5:31"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</row>
    <row r="199" spans="5:31"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</row>
    <row r="200" spans="5:31"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</row>
    <row r="201" spans="5:31"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</row>
    <row r="202" spans="5:31"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</row>
    <row r="203" spans="5:31"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</row>
    <row r="204" spans="5:31"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</row>
    <row r="205" spans="5:31"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</row>
    <row r="206" spans="5:31"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</row>
    <row r="207" spans="5:31"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</row>
    <row r="208" spans="5:31"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</row>
    <row r="209" spans="5:31"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</row>
    <row r="210" spans="5:31"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</row>
    <row r="211" spans="5:31"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</row>
    <row r="212" spans="5:31"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</row>
    <row r="213" spans="5:31"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</row>
    <row r="214" spans="5:31"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</row>
    <row r="215" spans="5:31"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</row>
    <row r="216" spans="5:31"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</row>
    <row r="217" spans="5:31"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</row>
    <row r="218" spans="5:31"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</row>
    <row r="219" spans="5:31"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</row>
    <row r="220" spans="5:31"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</row>
    <row r="221" spans="5:31"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</row>
    <row r="222" spans="5:31"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</row>
    <row r="223" spans="5:31"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</row>
    <row r="224" spans="5:31"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</row>
    <row r="225" spans="5:31"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</row>
    <row r="226" spans="5:31"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</row>
    <row r="227" spans="5:31"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</row>
    <row r="228" spans="5:31"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</row>
    <row r="229" spans="5:31"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</row>
    <row r="230" spans="5:31"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</row>
    <row r="231" spans="5:31"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</row>
    <row r="232" spans="5:31"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</row>
    <row r="233" spans="5:31"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</row>
    <row r="234" spans="5:31"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</row>
    <row r="235" spans="5:31"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</row>
    <row r="236" spans="5:31"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</row>
    <row r="237" spans="5:31"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</row>
    <row r="238" spans="5:31"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</row>
    <row r="239" spans="5:31"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</row>
    <row r="240" spans="5:31"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</row>
    <row r="241" spans="5:31"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</row>
    <row r="242" spans="5:31"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</row>
    <row r="243" spans="5:31"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</row>
    <row r="244" spans="5:31"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</row>
    <row r="245" spans="5:31"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</row>
    <row r="246" spans="5:31"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</row>
    <row r="247" spans="5:31"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</row>
    <row r="248" spans="5:31"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</row>
    <row r="249" spans="5:31"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</row>
    <row r="250" spans="5:31"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</row>
    <row r="251" spans="5:31"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</row>
    <row r="252" spans="5:31"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</row>
    <row r="253" spans="5:31"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</row>
    <row r="254" spans="5:31"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</row>
    <row r="255" spans="5:31"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</row>
    <row r="256" spans="5:31"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</row>
    <row r="257" spans="5:31"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</row>
    <row r="258" spans="5:31"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</row>
    <row r="259" spans="5:31"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</row>
    <row r="260" spans="5:31"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</row>
    <row r="261" spans="5:31"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</row>
    <row r="262" spans="5:31"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</row>
    <row r="263" spans="5:31"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</row>
    <row r="264" spans="5:31"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</row>
    <row r="265" spans="5:31"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</row>
    <row r="266" spans="5:31"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</row>
    <row r="267" spans="5:31"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</row>
    <row r="268" spans="5:31"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</row>
    <row r="269" spans="5:31"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</row>
    <row r="270" spans="5:31"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</row>
    <row r="271" spans="5:31"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</row>
    <row r="272" spans="5:31"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</row>
    <row r="273" spans="5:31"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</row>
    <row r="274" spans="5:31"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</row>
    <row r="275" spans="5:31"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</row>
    <row r="276" spans="5:31"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</row>
    <row r="277" spans="5:31"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</row>
    <row r="278" spans="5:31"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</row>
    <row r="279" spans="5:31"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</row>
    <row r="280" spans="5:31"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</row>
    <row r="281" spans="5:31"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</row>
    <row r="282" spans="5:31"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</row>
    <row r="283" spans="5:31"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</row>
    <row r="284" spans="5:31"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</row>
    <row r="285" spans="5:31"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</row>
    <row r="286" spans="5:31"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</row>
    <row r="287" spans="5:31"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</row>
    <row r="288" spans="5:31"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</row>
    <row r="289" spans="5:31"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</row>
    <row r="290" spans="5:31"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</row>
    <row r="291" spans="5:31"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</row>
    <row r="292" spans="5:31"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</row>
    <row r="293" spans="5:31"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</row>
    <row r="294" spans="5:31"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</row>
    <row r="295" spans="5:31"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</row>
    <row r="296" spans="5:31"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</row>
    <row r="297" spans="5:31"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</row>
    <row r="298" spans="5:31"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</row>
    <row r="299" spans="5:31"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</row>
    <row r="300" spans="5:31"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</row>
    <row r="301" spans="5:31"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</row>
    <row r="302" spans="5:31"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</row>
    <row r="303" spans="5:31"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</row>
    <row r="304" spans="5:31"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</row>
    <row r="305" spans="5:31"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</row>
    <row r="306" spans="5:31"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</row>
    <row r="307" spans="5:31"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</row>
    <row r="308" spans="5:31"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</row>
    <row r="309" spans="5:31"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</row>
    <row r="310" spans="5:31"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</row>
    <row r="311" spans="5:31"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</row>
    <row r="312" spans="5:31"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</row>
    <row r="313" spans="5:31"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</row>
    <row r="314" spans="5:31"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</row>
    <row r="315" spans="5:31"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</row>
    <row r="316" spans="5:31"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</row>
    <row r="317" spans="5:31"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</row>
    <row r="318" spans="5:31"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</row>
    <row r="319" spans="5:31"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</row>
    <row r="320" spans="5:31"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</row>
    <row r="321" spans="5:31"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</row>
    <row r="322" spans="5:31"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</row>
    <row r="323" spans="5:31"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</row>
    <row r="324" spans="5:31"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</row>
    <row r="325" spans="5:31"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</row>
    <row r="326" spans="5:31"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</row>
    <row r="327" spans="5:31"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</row>
    <row r="328" spans="5:31"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</row>
    <row r="329" spans="5:31"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</row>
    <row r="330" spans="5:31"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</row>
    <row r="331" spans="5:31"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</row>
    <row r="332" spans="5:31"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</row>
    <row r="333" spans="5:31"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</row>
    <row r="334" spans="5:31"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</row>
    <row r="335" spans="5:31"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</row>
    <row r="336" spans="5:31"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</row>
    <row r="337" spans="5:31"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</row>
    <row r="338" spans="5:31"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</row>
    <row r="339" spans="5:31"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</row>
    <row r="340" spans="5:31"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</row>
    <row r="341" spans="5:31"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</row>
    <row r="342" spans="5:31"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</row>
    <row r="343" spans="5:31"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</row>
    <row r="344" spans="5:31"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</row>
    <row r="345" spans="5:31"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</row>
    <row r="346" spans="5:31"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</row>
    <row r="347" spans="5:31"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</row>
    <row r="348" spans="5:31"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</row>
    <row r="349" spans="5:31"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</row>
    <row r="350" spans="5:31"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</row>
    <row r="351" spans="5:31"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</row>
    <row r="352" spans="5:31"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</row>
    <row r="353" spans="5:31"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</row>
    <row r="354" spans="5:31"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</row>
    <row r="355" spans="5:31"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</row>
    <row r="356" spans="5:31"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</row>
    <row r="357" spans="5:31"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</row>
    <row r="358" spans="5:31"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</row>
    <row r="359" spans="5:31"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</row>
    <row r="360" spans="5:31"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</row>
    <row r="361" spans="5:31"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</row>
    <row r="362" spans="5:31"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</row>
    <row r="363" spans="5:31"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</row>
    <row r="364" spans="5:31"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</row>
    <row r="365" spans="5:31"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</row>
    <row r="366" spans="5:31"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</row>
    <row r="367" spans="5:31"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</row>
    <row r="368" spans="5:31"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</row>
    <row r="369" spans="5:31"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</row>
    <row r="370" spans="5:31"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</row>
    <row r="371" spans="5:31"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</row>
    <row r="372" spans="5:31"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</row>
    <row r="373" spans="5:31"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</row>
    <row r="374" spans="5:31"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</row>
    <row r="375" spans="5:31"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</row>
    <row r="376" spans="5:31"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</row>
    <row r="377" spans="5:31"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</row>
    <row r="378" spans="5:31"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</row>
    <row r="379" spans="5:31"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</row>
    <row r="380" spans="5:31"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</row>
    <row r="381" spans="5:31"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</row>
    <row r="382" spans="5:31"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</row>
    <row r="383" spans="5:31"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</row>
    <row r="384" spans="5:31"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</row>
    <row r="385" spans="5:31"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</row>
    <row r="386" spans="5:31"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</row>
    <row r="387" spans="5:31"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</row>
    <row r="388" spans="5:31"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</row>
    <row r="389" spans="5:31"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</row>
    <row r="390" spans="5:31"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</row>
    <row r="391" spans="5:31"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</row>
    <row r="392" spans="5:31"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</row>
    <row r="393" spans="5:31"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</row>
    <row r="394" spans="5:31"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</row>
    <row r="395" spans="5:31"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</row>
    <row r="396" spans="5:31"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</row>
    <row r="397" spans="5:31"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</row>
    <row r="398" spans="5:31"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</row>
    <row r="399" spans="5:31"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</row>
    <row r="400" spans="5:31"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</row>
    <row r="401" spans="5:31"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</row>
    <row r="402" spans="5:31"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</row>
    <row r="403" spans="5:31"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</row>
    <row r="404" spans="5:31"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</row>
    <row r="405" spans="5:31"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</row>
    <row r="406" spans="5:31"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</row>
    <row r="407" spans="5:31"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</row>
    <row r="408" spans="5:31"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</row>
    <row r="409" spans="5:31"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</row>
    <row r="410" spans="5:31"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</row>
    <row r="411" spans="5:31"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</row>
    <row r="412" spans="5:31"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</row>
    <row r="413" spans="5:31"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</row>
    <row r="414" spans="5:31"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</row>
    <row r="415" spans="5:31"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</row>
    <row r="416" spans="5:31"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</row>
    <row r="417" spans="5:31"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</row>
    <row r="418" spans="5:31"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</row>
    <row r="419" spans="5:31"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</row>
    <row r="420" spans="5:31"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</row>
    <row r="421" spans="5:31"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</row>
    <row r="422" spans="5:31"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</row>
    <row r="423" spans="5:31"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</row>
    <row r="424" spans="5:31"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</row>
    <row r="425" spans="5:31"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</row>
    <row r="426" spans="5:31"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</row>
    <row r="427" spans="5:31"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</row>
    <row r="428" spans="5:31"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</row>
    <row r="429" spans="5:31"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</row>
    <row r="430" spans="5:31"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</row>
    <row r="431" spans="5:31"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</row>
    <row r="432" spans="5:31"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</row>
    <row r="433" spans="5:31"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</row>
    <row r="434" spans="5:31"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</row>
    <row r="435" spans="5:31"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</row>
    <row r="436" spans="5:31"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</row>
    <row r="437" spans="5:31"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</row>
    <row r="438" spans="5:31"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</row>
    <row r="439" spans="5:31"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</row>
    <row r="440" spans="5:31"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</row>
    <row r="441" spans="5:31"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</row>
    <row r="442" spans="5:31"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</row>
    <row r="443" spans="5:31"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</row>
    <row r="444" spans="5:31"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</row>
    <row r="445" spans="5:31"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</row>
    <row r="446" spans="5:31"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</row>
    <row r="447" spans="5:31"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</row>
    <row r="448" spans="5:31"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</row>
    <row r="449" spans="5:31"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</row>
    <row r="450" spans="5:31"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</row>
    <row r="451" spans="5:31"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</row>
    <row r="452" spans="5:31"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</row>
    <row r="453" spans="5:31"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</row>
    <row r="454" spans="5:31"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</row>
    <row r="455" spans="5:31"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</row>
    <row r="456" spans="5:31"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</row>
    <row r="457" spans="5:31"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</row>
    <row r="458" spans="5:31"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</row>
    <row r="459" spans="5:31"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</row>
    <row r="460" spans="5:31"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</row>
    <row r="461" spans="5:31"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</row>
    <row r="462" spans="5:31"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</row>
    <row r="463" spans="5:31"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</row>
    <row r="464" spans="5:31"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</row>
    <row r="465" spans="5:31"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</row>
    <row r="466" spans="5:31"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</row>
    <row r="467" spans="5:31"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</row>
    <row r="468" spans="5:31"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</row>
    <row r="469" spans="5:31"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</row>
    <row r="470" spans="5:31"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</row>
    <row r="471" spans="5:31"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</row>
    <row r="472" spans="5:31"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</row>
    <row r="473" spans="5:31"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</row>
    <row r="474" spans="5:31"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</row>
    <row r="475" spans="5:31"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</row>
    <row r="476" spans="5:31"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</row>
    <row r="477" spans="5:31"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</row>
    <row r="478" spans="5:31"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</row>
    <row r="479" spans="5:31"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</row>
    <row r="480" spans="5:31"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</row>
    <row r="481" spans="5:31"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</row>
    <row r="482" spans="5:31"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</row>
    <row r="483" spans="5:31"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</row>
    <row r="484" spans="5:31"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</row>
    <row r="485" spans="5:31"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</row>
    <row r="486" spans="5:31"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</row>
    <row r="487" spans="5:31"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</row>
    <row r="488" spans="5:31"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</row>
    <row r="489" spans="5:31"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</row>
    <row r="490" spans="5:31"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</row>
    <row r="491" spans="5:31"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</row>
    <row r="492" spans="5:31"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</row>
    <row r="493" spans="5:31"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</row>
    <row r="494" spans="5:31"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</row>
    <row r="495" spans="5:31"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</row>
    <row r="496" spans="5:31"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</row>
    <row r="497" spans="5:31"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</row>
    <row r="498" spans="5:31"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</row>
    <row r="499" spans="5:31"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</row>
    <row r="500" spans="5:31"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</row>
    <row r="501" spans="5:31"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</row>
    <row r="502" spans="5:31"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</row>
    <row r="503" spans="5:31"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</row>
    <row r="504" spans="5:31"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</row>
    <row r="505" spans="5:31"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</row>
    <row r="506" spans="5:31"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</row>
    <row r="507" spans="5:31"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</row>
    <row r="508" spans="5:31"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</row>
    <row r="509" spans="5:31"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</row>
    <row r="510" spans="5:31"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</row>
    <row r="511" spans="5:31"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</row>
    <row r="512" spans="5:31"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</row>
    <row r="513" spans="5:31"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</row>
    <row r="514" spans="5:31"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</row>
    <row r="515" spans="5:31"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</row>
    <row r="516" spans="5:31"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</row>
    <row r="517" spans="5:31"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</row>
    <row r="518" spans="5:31"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</row>
    <row r="519" spans="5:31"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</row>
    <row r="520" spans="5:31"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</row>
    <row r="521" spans="5:31"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</row>
    <row r="522" spans="5:31"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</row>
    <row r="523" spans="5:31"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</row>
    <row r="524" spans="5:31"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</row>
    <row r="525" spans="5:31"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</row>
    <row r="526" spans="5:31"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</row>
    <row r="527" spans="5:31"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</row>
    <row r="528" spans="5:31"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</row>
    <row r="529" spans="5:31"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</row>
    <row r="530" spans="5:31"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</row>
    <row r="531" spans="5:31"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</row>
    <row r="532" spans="5:31"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</row>
    <row r="533" spans="5:31"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</row>
    <row r="534" spans="5:31"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</row>
    <row r="535" spans="5:31"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</row>
    <row r="536" spans="5:31"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</row>
    <row r="537" spans="5:31"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</row>
    <row r="538" spans="5:31"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</row>
    <row r="539" spans="5:31"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</row>
    <row r="540" spans="5:31"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</row>
    <row r="541" spans="5:31"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</row>
    <row r="542" spans="5:31"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</row>
    <row r="543" spans="5:31"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</row>
    <row r="544" spans="5:31"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</row>
    <row r="545" spans="5:31"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</row>
    <row r="546" spans="5:31"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</row>
    <row r="547" spans="5:31"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</row>
    <row r="548" spans="5:31"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</row>
    <row r="549" spans="5:31"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</row>
    <row r="550" spans="5:31"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</row>
    <row r="551" spans="5:31"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</row>
    <row r="552" spans="5:31"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</row>
    <row r="553" spans="5:31"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</row>
    <row r="554" spans="5:31"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</row>
    <row r="555" spans="5:31"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</row>
    <row r="556" spans="5:31"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</row>
    <row r="557" spans="5:31"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</row>
    <row r="558" spans="5:31"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</row>
    <row r="559" spans="5:31"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</row>
    <row r="560" spans="5:31"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</row>
    <row r="561" spans="5:31"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</row>
    <row r="562" spans="5:31"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</row>
    <row r="563" spans="5:31"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</row>
    <row r="564" spans="5:31"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</row>
    <row r="565" spans="5:31"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</row>
    <row r="566" spans="5:31"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</row>
    <row r="567" spans="5:31"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</row>
    <row r="568" spans="5:31"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</row>
    <row r="569" spans="5:31"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</row>
    <row r="570" spans="5:31"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</row>
    <row r="571" spans="5:31"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</row>
    <row r="572" spans="5:31"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</row>
    <row r="573" spans="5:31"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</row>
    <row r="574" spans="5:31"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</row>
    <row r="575" spans="5:31"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</row>
    <row r="576" spans="5:31"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</row>
    <row r="577" spans="5:31"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</row>
    <row r="578" spans="5:31"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</row>
    <row r="579" spans="5:31"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</row>
    <row r="580" spans="5:31"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</row>
    <row r="581" spans="5:31"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</row>
    <row r="582" spans="5:31"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</row>
    <row r="583" spans="5:31"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</row>
    <row r="584" spans="5:31"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</row>
    <row r="585" spans="5:31"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</row>
    <row r="586" spans="5:31"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</row>
    <row r="587" spans="5:31"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</row>
    <row r="588" spans="5:31"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</row>
    <row r="589" spans="5:31"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</row>
    <row r="590" spans="5:31"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</row>
    <row r="591" spans="5:31"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</row>
    <row r="592" spans="5:31"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</row>
    <row r="593" spans="5:31"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</row>
    <row r="594" spans="5:31"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</row>
    <row r="595" spans="5:31"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</row>
    <row r="596" spans="5:31"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</row>
    <row r="597" spans="5:31"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</row>
    <row r="598" spans="5:31"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</row>
    <row r="599" spans="5:31"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</row>
    <row r="600" spans="5:31"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</row>
    <row r="601" spans="5:31"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</row>
    <row r="602" spans="5:31"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</row>
    <row r="603" spans="5:31"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</row>
    <row r="604" spans="5:31"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</row>
    <row r="605" spans="5:31"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</row>
    <row r="606" spans="5:31"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</row>
    <row r="607" spans="5:31"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</row>
    <row r="608" spans="5:31"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</row>
    <row r="609" spans="5:31"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</row>
    <row r="610" spans="5:31"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</row>
    <row r="611" spans="5:31"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</row>
    <row r="612" spans="5:31"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</row>
    <row r="613" spans="5:31"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</row>
    <row r="614" spans="5:31"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</row>
    <row r="615" spans="5:31"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</row>
    <row r="616" spans="5:31"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</row>
    <row r="617" spans="5:31"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</row>
    <row r="618" spans="5:31"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</row>
    <row r="619" spans="5:31"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</row>
    <row r="620" spans="5:31"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</row>
    <row r="621" spans="5:31"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</row>
    <row r="622" spans="5:31"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</row>
    <row r="623" spans="5:31"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</row>
    <row r="624" spans="5:31"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</row>
    <row r="625" spans="5:31"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</row>
    <row r="626" spans="5:31"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</row>
    <row r="627" spans="5:31"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</row>
    <row r="628" spans="5:31"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</row>
    <row r="629" spans="5:31"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</row>
    <row r="630" spans="5:31"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</row>
    <row r="631" spans="5:31"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</row>
    <row r="632" spans="5:31"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</row>
    <row r="633" spans="5:31"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</row>
    <row r="634" spans="5:31"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</row>
    <row r="635" spans="5:31"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</row>
    <row r="636" spans="5:31"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</row>
    <row r="637" spans="5:31"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</row>
    <row r="638" spans="5:31"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</row>
    <row r="639" spans="5:31"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</row>
    <row r="640" spans="5:31"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</row>
    <row r="641" spans="5:31"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</row>
    <row r="642" spans="5:31"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</row>
    <row r="643" spans="5:31"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</row>
    <row r="644" spans="5:31"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</row>
    <row r="645" spans="5:31"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</row>
    <row r="646" spans="5:31"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</row>
    <row r="647" spans="5:31"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</row>
    <row r="648" spans="5:31"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</row>
    <row r="649" spans="5:31"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</row>
    <row r="650" spans="5:31"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</row>
    <row r="651" spans="5:31"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</row>
    <row r="652" spans="5:31"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</row>
    <row r="653" spans="5:31"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</row>
    <row r="654" spans="5:31"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</row>
    <row r="655" spans="5:31"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</row>
    <row r="656" spans="5:31"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</row>
    <row r="657" spans="5:31"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</row>
    <row r="658" spans="5:31"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</row>
    <row r="659" spans="5:31"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</row>
    <row r="660" spans="5:31"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</row>
    <row r="661" spans="5:31"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</row>
    <row r="662" spans="5:31"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</row>
    <row r="663" spans="5:31"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</row>
    <row r="664" spans="5:31"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</row>
    <row r="665" spans="5:31"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</row>
    <row r="666" spans="5:31"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</row>
    <row r="667" spans="5:31"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</row>
    <row r="668" spans="5:31"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</row>
    <row r="669" spans="5:31"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</row>
    <row r="670" spans="5:31"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</row>
    <row r="671" spans="5:31"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</row>
    <row r="672" spans="5:31"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</row>
    <row r="673" spans="5:31"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</row>
    <row r="674" spans="5:31"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</row>
    <row r="675" spans="5:31"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</row>
    <row r="676" spans="5:31"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</row>
    <row r="677" spans="5:31"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</row>
    <row r="678" spans="5:31"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</row>
    <row r="679" spans="5:31"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</row>
    <row r="680" spans="5:31"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</row>
    <row r="681" spans="5:31"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</row>
    <row r="682" spans="5:31"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</row>
    <row r="683" spans="5:31"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</row>
    <row r="684" spans="5:31"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</row>
    <row r="685" spans="5:31"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</row>
    <row r="686" spans="5:31"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</row>
    <row r="687" spans="5:31"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</row>
    <row r="688" spans="5:31"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</row>
    <row r="689" spans="5:31"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</row>
    <row r="690" spans="5:31"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</row>
    <row r="691" spans="5:31"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</row>
    <row r="692" spans="5:31"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</row>
    <row r="693" spans="5:31"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</row>
    <row r="694" spans="5:31"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</row>
    <row r="695" spans="5:31"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</row>
    <row r="696" spans="5:31"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</row>
    <row r="697" spans="5:31"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</row>
    <row r="698" spans="5:31"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</row>
    <row r="699" spans="5:31"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</row>
    <row r="700" spans="5:31"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</row>
    <row r="701" spans="5:31"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</row>
    <row r="702" spans="5:31"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</row>
    <row r="703" spans="5:31"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</row>
    <row r="704" spans="5:31"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</row>
    <row r="705" spans="5:31"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</row>
    <row r="706" spans="5:31"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</row>
    <row r="707" spans="5:31"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</row>
    <row r="708" spans="5:31"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</row>
    <row r="709" spans="5:31"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</row>
    <row r="710" spans="5:31"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</row>
    <row r="711" spans="5:31"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</row>
    <row r="712" spans="5:31"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</row>
    <row r="713" spans="5:31"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</row>
    <row r="714" spans="5:31"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</row>
    <row r="715" spans="5:31"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</row>
    <row r="716" spans="5:31"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</row>
    <row r="717" spans="5:31"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</row>
    <row r="718" spans="5:31"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</row>
    <row r="719" spans="5:31"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</row>
    <row r="720" spans="5:31"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</row>
    <row r="721" spans="5:31"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</row>
    <row r="722" spans="5:31"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</row>
    <row r="723" spans="5:31"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</row>
    <row r="724" spans="5:31"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</row>
    <row r="725" spans="5:31"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</row>
    <row r="726" spans="5:31"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</row>
    <row r="727" spans="5:31"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</row>
    <row r="728" spans="5:31"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</row>
    <row r="729" spans="5:31"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</row>
    <row r="730" spans="5:31"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</row>
    <row r="731" spans="5:31"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</row>
    <row r="732" spans="5:31"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</row>
    <row r="733" spans="5:31"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</row>
    <row r="734" spans="5:31"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</row>
    <row r="735" spans="5:31"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</row>
    <row r="736" spans="5:31"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</row>
    <row r="737" spans="5:31"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</row>
    <row r="738" spans="5:31"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</row>
    <row r="739" spans="5:31"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</row>
    <row r="740" spans="5:31"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</row>
    <row r="741" spans="5:31"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</row>
    <row r="742" spans="5:31"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</row>
    <row r="743" spans="5:31"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</row>
    <row r="744" spans="5:31"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</row>
    <row r="745" spans="5:31"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</row>
    <row r="746" spans="5:31"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</row>
    <row r="747" spans="5:31"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</row>
    <row r="748" spans="5:31"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</row>
    <row r="749" spans="5:31"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</row>
    <row r="750" spans="5:31"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</row>
    <row r="751" spans="5:31"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</row>
    <row r="752" spans="5:31"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</row>
    <row r="753" spans="5:31"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</row>
    <row r="754" spans="5:31"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</row>
    <row r="755" spans="5:31"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</row>
    <row r="756" spans="5:31"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</row>
    <row r="757" spans="5:31"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</row>
    <row r="758" spans="5:31"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</row>
    <row r="759" spans="5:31"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</row>
    <row r="760" spans="5:31"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</row>
    <row r="761" spans="5:31"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</row>
    <row r="762" spans="5:31"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</row>
    <row r="763" spans="5:31"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</row>
    <row r="764" spans="5:31"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</row>
    <row r="765" spans="5:31"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</row>
    <row r="766" spans="5:31"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</row>
    <row r="767" spans="5:31"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</row>
    <row r="768" spans="5:31"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</row>
    <row r="769" spans="5:31"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</row>
    <row r="770" spans="5:31"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</row>
    <row r="771" spans="5:31"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</row>
    <row r="772" spans="5:31"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</row>
    <row r="773" spans="5:31"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</row>
    <row r="774" spans="5:31"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</row>
    <row r="775" spans="5:31"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</row>
    <row r="776" spans="5:31"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</row>
    <row r="777" spans="5:31"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</row>
    <row r="778" spans="5:31"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</row>
    <row r="779" spans="5:31"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</row>
    <row r="780" spans="5:31"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</row>
    <row r="781" spans="5:31"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</row>
    <row r="782" spans="5:31"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</row>
    <row r="783" spans="5:31"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</row>
    <row r="784" spans="5:31"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</row>
    <row r="785" spans="5:31"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</row>
    <row r="786" spans="5:31"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</row>
    <row r="787" spans="5:31"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</row>
    <row r="788" spans="5:31"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</row>
    <row r="789" spans="5:31"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</row>
    <row r="790" spans="5:31"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</row>
    <row r="791" spans="5:31"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</row>
    <row r="792" spans="5:31"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</row>
    <row r="793" spans="5:31"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</row>
    <row r="794" spans="5:31"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</row>
    <row r="795" spans="5:31"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</row>
    <row r="796" spans="5:31"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</row>
    <row r="797" spans="5:31"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</row>
    <row r="798" spans="5:31"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</row>
    <row r="799" spans="5:31"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</row>
    <row r="800" spans="5:31"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</row>
    <row r="801" spans="5:31"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</row>
    <row r="802" spans="5:31"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</row>
    <row r="803" spans="5:31"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</row>
    <row r="804" spans="5:31"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</row>
    <row r="805" spans="5:31"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</row>
    <row r="806" spans="5:31"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</row>
    <row r="807" spans="5:31"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</row>
    <row r="808" spans="5:31"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</row>
    <row r="809" spans="5:31"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</row>
    <row r="810" spans="5:31"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</row>
    <row r="811" spans="5:31"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</row>
    <row r="812" spans="5:31"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</row>
    <row r="813" spans="5:31"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</row>
    <row r="814" spans="5:31"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</row>
    <row r="815" spans="5:31"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</row>
    <row r="816" spans="5:31"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</row>
    <row r="817" spans="5:31"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</row>
    <row r="818" spans="5:31"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</row>
    <row r="819" spans="5:31"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</row>
    <row r="820" spans="5:31"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</row>
    <row r="821" spans="5:31"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</row>
    <row r="822" spans="5:31"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</row>
    <row r="823" spans="5:31"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</row>
    <row r="824" spans="5:31"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</row>
    <row r="825" spans="5:31"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</row>
    <row r="826" spans="5:31"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</row>
    <row r="827" spans="5:31"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</row>
    <row r="828" spans="5:31"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</row>
    <row r="829" spans="5:31"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</row>
    <row r="830" spans="5:31"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</row>
    <row r="831" spans="5:31"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</row>
    <row r="832" spans="5:31"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</row>
    <row r="833" spans="5:31"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</row>
    <row r="834" spans="5:31"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</row>
    <row r="835" spans="5:31"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</row>
    <row r="836" spans="5:31"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</row>
    <row r="837" spans="5:31"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</row>
    <row r="838" spans="5:31"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</row>
    <row r="839" spans="5:31"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</row>
    <row r="840" spans="5:31"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</row>
    <row r="841" spans="5:31"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</row>
    <row r="842" spans="5:31"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</row>
    <row r="843" spans="5:31"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</row>
    <row r="844" spans="5:31"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</row>
    <row r="845" spans="5:31"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</row>
    <row r="846" spans="5:31"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</row>
    <row r="847" spans="5:31"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</row>
    <row r="848" spans="5:31"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</row>
    <row r="849" spans="5:31"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</row>
    <row r="850" spans="5:31"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</row>
    <row r="851" spans="5:31"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</row>
    <row r="852" spans="5:31"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</row>
    <row r="853" spans="5:31"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</row>
    <row r="854" spans="5:31"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</row>
    <row r="855" spans="5:31"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</row>
    <row r="856" spans="5:31"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</row>
    <row r="857" spans="5:31"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</row>
    <row r="858" spans="5:31"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</row>
    <row r="859" spans="5:31"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</row>
    <row r="860" spans="5:31"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</row>
    <row r="861" spans="5:31"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</row>
    <row r="862" spans="5:31"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</row>
    <row r="863" spans="5:31"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</row>
    <row r="864" spans="5:31"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</row>
    <row r="865" spans="5:31"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</row>
    <row r="866" spans="5:31"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</row>
    <row r="867" spans="5:31"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</row>
    <row r="868" spans="5:31"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</row>
    <row r="869" spans="5:31"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</row>
    <row r="870" spans="5:31"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</row>
    <row r="871" spans="5:31"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</row>
    <row r="872" spans="5:31"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</row>
    <row r="873" spans="5:31"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</row>
    <row r="874" spans="5:31"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</row>
    <row r="875" spans="5:31"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</row>
    <row r="876" spans="5:31"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</row>
    <row r="877" spans="5:31"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</row>
    <row r="878" spans="5:31"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</row>
    <row r="879" spans="5:31"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</row>
    <row r="880" spans="5:31"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</row>
    <row r="881" spans="5:31"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</row>
    <row r="882" spans="5:31"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</row>
    <row r="883" spans="5:31"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</row>
    <row r="884" spans="5:31"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</row>
    <row r="885" spans="5:31"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</row>
    <row r="886" spans="5:31"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</row>
    <row r="887" spans="5:31"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</row>
    <row r="888" spans="5:31"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</row>
    <row r="889" spans="5:31"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</row>
    <row r="890" spans="5:31"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</row>
    <row r="891" spans="5:31"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</row>
    <row r="892" spans="5:31"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</row>
    <row r="893" spans="5:31"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</row>
    <row r="894" spans="5:31"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</row>
    <row r="895" spans="5:31"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</row>
    <row r="896" spans="5:31"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</row>
    <row r="897" spans="5:31"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</row>
    <row r="898" spans="5:31"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</row>
    <row r="899" spans="5:31"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</row>
    <row r="900" spans="5:31"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</row>
    <row r="901" spans="5:31"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</row>
    <row r="902" spans="5:31"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</row>
    <row r="903" spans="5:31"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</row>
    <row r="904" spans="5:31"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</row>
    <row r="905" spans="5:31"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</row>
    <row r="906" spans="5:31"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</row>
    <row r="907" spans="5:31"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</row>
    <row r="908" spans="5:31"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</row>
    <row r="909" spans="5:31"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</row>
    <row r="910" spans="5:31"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</row>
    <row r="911" spans="5:31"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</row>
    <row r="912" spans="5:31"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</row>
    <row r="913" spans="5:31"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</row>
    <row r="914" spans="5:31"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</row>
    <row r="915" spans="5:31"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</row>
    <row r="916" spans="5:31"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</row>
    <row r="917" spans="5:31"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</row>
    <row r="918" spans="5:31"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</row>
    <row r="919" spans="5:31"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</row>
    <row r="920" spans="5:31"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</row>
    <row r="921" spans="5:31"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</row>
    <row r="922" spans="5:31"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</row>
    <row r="923" spans="5:31"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</row>
    <row r="924" spans="5:31"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</row>
    <row r="925" spans="5:31"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</row>
    <row r="926" spans="5:31"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</row>
    <row r="927" spans="5:31"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</row>
    <row r="928" spans="5:31"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</row>
    <row r="929" spans="5:31"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</row>
    <row r="930" spans="5:31"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</row>
    <row r="931" spans="5:31"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</row>
    <row r="932" spans="5:31"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</row>
    <row r="933" spans="5:31"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</row>
    <row r="934" spans="5:31"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</row>
    <row r="935" spans="5:31"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</row>
    <row r="936" spans="5:31"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</row>
    <row r="937" spans="5:31"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</row>
    <row r="938" spans="5:31"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</row>
    <row r="939" spans="5:31"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</row>
    <row r="940" spans="5:31"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</row>
    <row r="941" spans="5:31"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</row>
    <row r="942" spans="5:31"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</row>
    <row r="943" spans="5:31"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</row>
    <row r="944" spans="5:31"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</row>
    <row r="945" spans="5:31"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</row>
    <row r="946" spans="5:31"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</row>
    <row r="947" spans="5:31"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</row>
    <row r="948" spans="5:31"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</row>
    <row r="949" spans="5:31"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</row>
    <row r="950" spans="5:31"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</row>
    <row r="951" spans="5:31"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</row>
    <row r="952" spans="5:31"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</row>
    <row r="953" spans="5:31"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</row>
    <row r="954" spans="5:31"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</row>
    <row r="955" spans="5:31"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</row>
    <row r="956" spans="5:31"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</row>
    <row r="957" spans="5:31"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</row>
    <row r="958" spans="5:31"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</row>
    <row r="959" spans="5:31"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</row>
    <row r="960" spans="5:31"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</row>
    <row r="961" spans="5:31"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</row>
    <row r="962" spans="5:31"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</row>
    <row r="963" spans="5:31"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</row>
    <row r="964" spans="5:31"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</row>
    <row r="965" spans="5:31"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</row>
    <row r="966" spans="5:31"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</row>
    <row r="967" spans="5:31"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</row>
    <row r="968" spans="5:31"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</row>
    <row r="969" spans="5:31"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</row>
    <row r="970" spans="5:31"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</row>
    <row r="971" spans="5:31"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</row>
    <row r="972" spans="5:31"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</row>
    <row r="973" spans="5:31"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</row>
    <row r="974" spans="5:31"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</row>
    <row r="975" spans="5:31"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</row>
    <row r="976" spans="5:31"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</row>
    <row r="977" spans="5:31"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</row>
    <row r="978" spans="5:31"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</row>
    <row r="979" spans="5:31"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</row>
    <row r="980" spans="5:31"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</row>
    <row r="981" spans="5:31"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</row>
    <row r="982" spans="5:31"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</row>
    <row r="983" spans="5:31"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</row>
    <row r="984" spans="5:31"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</row>
    <row r="985" spans="5:31"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</row>
    <row r="986" spans="5:31"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</row>
    <row r="987" spans="5:31"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</row>
    <row r="988" spans="5:31"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</row>
    <row r="989" spans="5:31"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</row>
    <row r="990" spans="5:31"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</row>
    <row r="991" spans="5:31"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</row>
    <row r="992" spans="5:31"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</row>
    <row r="993" spans="5:31"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</row>
    <row r="994" spans="5:31"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</row>
    <row r="995" spans="5:31">
      <c r="E995" s="34"/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</row>
    <row r="996" spans="5:31">
      <c r="E996" s="34"/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</row>
    <row r="997" spans="5:31">
      <c r="E997" s="34"/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</row>
    <row r="998" spans="5:31">
      <c r="E998" s="34"/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</row>
    <row r="999" spans="5:31">
      <c r="E999" s="34"/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</row>
    <row r="1000" spans="5:31"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  <c r="T1000" s="34"/>
      <c r="U1000" s="34"/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</row>
    <row r="1001" spans="5:31">
      <c r="E1001" s="34"/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</row>
    <row r="1002" spans="5:31">
      <c r="E1002" s="34"/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  <c r="R1002" s="34"/>
      <c r="S1002" s="34"/>
      <c r="T1002" s="34"/>
      <c r="U1002" s="34"/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</row>
    <row r="1003" spans="5:31">
      <c r="E1003" s="34"/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  <c r="R1003" s="34"/>
      <c r="S1003" s="34"/>
      <c r="T1003" s="34"/>
      <c r="U1003" s="34"/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</row>
    <row r="1004" spans="5:31">
      <c r="E1004" s="34"/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  <c r="R1004" s="34"/>
      <c r="S1004" s="34"/>
      <c r="T1004" s="34"/>
      <c r="U1004" s="34"/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</row>
    <row r="1005" spans="5:31">
      <c r="E1005" s="34"/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  <c r="R1005" s="34"/>
      <c r="S1005" s="34"/>
      <c r="T1005" s="34"/>
      <c r="U1005" s="34"/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</row>
    <row r="1006" spans="5:31">
      <c r="E1006" s="34"/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  <c r="R1006" s="34"/>
      <c r="S1006" s="34"/>
      <c r="T1006" s="34"/>
      <c r="U1006" s="34"/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</row>
    <row r="1007" spans="5:31">
      <c r="E1007" s="34"/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  <c r="R1007" s="34"/>
      <c r="S1007" s="34"/>
      <c r="T1007" s="34"/>
      <c r="U1007" s="34"/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</row>
    <row r="1008" spans="5:31">
      <c r="E1008" s="34"/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  <c r="R1008" s="34"/>
      <c r="S1008" s="34"/>
      <c r="T1008" s="34"/>
      <c r="U1008" s="34"/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</row>
    <row r="1009" spans="5:31">
      <c r="E1009" s="34"/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  <c r="R1009" s="34"/>
      <c r="S1009" s="34"/>
      <c r="T1009" s="34"/>
      <c r="U1009" s="34"/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</row>
    <row r="1010" spans="5:31">
      <c r="E1010" s="34"/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  <c r="R1010" s="34"/>
      <c r="S1010" s="34"/>
      <c r="T1010" s="34"/>
      <c r="U1010" s="34"/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</row>
    <row r="1011" spans="5:31">
      <c r="E1011" s="34"/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  <c r="R1011" s="34"/>
      <c r="S1011" s="34"/>
      <c r="T1011" s="34"/>
      <c r="U1011" s="34"/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</row>
    <row r="1012" spans="5:31">
      <c r="E1012" s="34"/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  <c r="R1012" s="34"/>
      <c r="S1012" s="34"/>
      <c r="T1012" s="34"/>
      <c r="U1012" s="34"/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</row>
    <row r="1013" spans="5:31">
      <c r="E1013" s="34"/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  <c r="R1013" s="34"/>
      <c r="S1013" s="34"/>
      <c r="T1013" s="34"/>
      <c r="U1013" s="34"/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</row>
    <row r="1014" spans="5:31">
      <c r="E1014" s="34"/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  <c r="R1014" s="34"/>
      <c r="S1014" s="34"/>
      <c r="T1014" s="34"/>
      <c r="U1014" s="34"/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</row>
    <row r="1015" spans="5:31">
      <c r="E1015" s="34"/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  <c r="R1015" s="34"/>
      <c r="S1015" s="34"/>
      <c r="T1015" s="34"/>
      <c r="U1015" s="34"/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</row>
    <row r="1016" spans="5:31">
      <c r="E1016" s="34"/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  <c r="R1016" s="34"/>
      <c r="S1016" s="34"/>
      <c r="T1016" s="34"/>
      <c r="U1016" s="34"/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</row>
    <row r="1017" spans="5:31"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</row>
    <row r="1018" spans="5:31"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</row>
    <row r="1019" spans="5:31"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</row>
    <row r="1020" spans="5:31">
      <c r="E1020" s="34"/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  <c r="R1020" s="34"/>
      <c r="S1020" s="34"/>
      <c r="T1020" s="34"/>
      <c r="U1020" s="34"/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</row>
    <row r="1021" spans="5:31">
      <c r="E1021" s="34"/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  <c r="R1021" s="34"/>
      <c r="S1021" s="34"/>
      <c r="T1021" s="34"/>
      <c r="U1021" s="34"/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</row>
    <row r="1022" spans="5:31"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</row>
    <row r="1023" spans="5:31">
      <c r="E1023" s="34"/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  <c r="R1023" s="34"/>
      <c r="S1023" s="34"/>
      <c r="T1023" s="34"/>
      <c r="U1023" s="34"/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</row>
    <row r="1024" spans="5:31">
      <c r="E1024" s="34"/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  <c r="R1024" s="34"/>
      <c r="S1024" s="34"/>
      <c r="T1024" s="34"/>
      <c r="U1024" s="34"/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</row>
    <row r="1025" spans="5:31">
      <c r="E1025" s="34"/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  <c r="R1025" s="34"/>
      <c r="S1025" s="34"/>
      <c r="T1025" s="34"/>
      <c r="U1025" s="34"/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</row>
    <row r="1026" spans="5:31">
      <c r="E1026" s="34"/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  <c r="R1026" s="34"/>
      <c r="S1026" s="34"/>
      <c r="T1026" s="34"/>
      <c r="U1026" s="34"/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</row>
    <row r="1027" spans="5:31">
      <c r="E1027" s="34"/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  <c r="R1027" s="34"/>
      <c r="S1027" s="34"/>
      <c r="T1027" s="34"/>
      <c r="U1027" s="34"/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</row>
    <row r="1028" spans="5:31">
      <c r="E1028" s="34"/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  <c r="R1028" s="34"/>
      <c r="S1028" s="34"/>
      <c r="T1028" s="34"/>
      <c r="U1028" s="34"/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</row>
    <row r="1029" spans="5:31"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</row>
    <row r="1030" spans="5:31">
      <c r="E1030" s="34"/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  <c r="R1030" s="34"/>
      <c r="S1030" s="34"/>
      <c r="T1030" s="34"/>
      <c r="U1030" s="34"/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</row>
    <row r="1031" spans="5:31">
      <c r="E1031" s="34"/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  <c r="R1031" s="34"/>
      <c r="S1031" s="34"/>
      <c r="T1031" s="34"/>
      <c r="U1031" s="34"/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</row>
    <row r="1032" spans="5:31">
      <c r="E1032" s="34"/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  <c r="R1032" s="34"/>
      <c r="S1032" s="34"/>
      <c r="T1032" s="34"/>
      <c r="U1032" s="34"/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</row>
    <row r="1033" spans="5:31">
      <c r="E1033" s="34"/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</row>
    <row r="1034" spans="5:31">
      <c r="E1034" s="34"/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  <c r="R1034" s="34"/>
      <c r="S1034" s="34"/>
      <c r="T1034" s="34"/>
      <c r="U1034" s="34"/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</row>
    <row r="1035" spans="5:31">
      <c r="E1035" s="34"/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</row>
    <row r="1036" spans="5:31">
      <c r="E1036" s="34"/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</row>
    <row r="1037" spans="5:31">
      <c r="E1037" s="34"/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</row>
    <row r="1038" spans="5:31">
      <c r="E1038" s="34"/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  <c r="R1038" s="34"/>
      <c r="S1038" s="34"/>
      <c r="T1038" s="34"/>
      <c r="U1038" s="34"/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</row>
    <row r="1039" spans="5:31">
      <c r="E1039" s="34"/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</row>
    <row r="1040" spans="5:31">
      <c r="E1040" s="34"/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</row>
    <row r="1041" spans="5:31">
      <c r="E1041" s="34"/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  <c r="R1041" s="34"/>
      <c r="S1041" s="34"/>
      <c r="T1041" s="34"/>
      <c r="U1041" s="34"/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</row>
    <row r="1042" spans="5:31">
      <c r="E1042" s="34"/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</row>
    <row r="1043" spans="5:31">
      <c r="E1043" s="34"/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</row>
    <row r="1044" spans="5:31">
      <c r="E1044" s="34"/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</row>
    <row r="1045" spans="5:31">
      <c r="E1045" s="34"/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  <c r="R1045" s="34"/>
      <c r="S1045" s="34"/>
      <c r="T1045" s="34"/>
      <c r="U1045" s="34"/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</row>
    <row r="1046" spans="5:31">
      <c r="E1046" s="34"/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</row>
    <row r="1047" spans="5:31">
      <c r="E1047" s="34"/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  <c r="R1047" s="34"/>
      <c r="S1047" s="34"/>
      <c r="T1047" s="34"/>
      <c r="U1047" s="34"/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</row>
    <row r="1048" spans="5:31">
      <c r="E1048" s="34"/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  <c r="R1048" s="34"/>
      <c r="S1048" s="34"/>
      <c r="T1048" s="34"/>
      <c r="U1048" s="34"/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</row>
    <row r="1049" spans="5:31">
      <c r="E1049" s="34"/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  <c r="R1049" s="34"/>
      <c r="S1049" s="34"/>
      <c r="T1049" s="34"/>
      <c r="U1049" s="34"/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</row>
    <row r="1050" spans="5:31">
      <c r="E1050" s="34"/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  <c r="R1050" s="34"/>
      <c r="S1050" s="34"/>
      <c r="T1050" s="34"/>
      <c r="U1050" s="34"/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</row>
    <row r="1051" spans="5:31">
      <c r="E1051" s="34"/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  <c r="R1051" s="34"/>
      <c r="S1051" s="34"/>
      <c r="T1051" s="34"/>
      <c r="U1051" s="34"/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</row>
    <row r="1052" spans="5:31"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</row>
    <row r="1053" spans="5:31">
      <c r="E1053" s="34"/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  <c r="R1053" s="34"/>
      <c r="S1053" s="34"/>
      <c r="T1053" s="34"/>
      <c r="U1053" s="34"/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</row>
    <row r="1054" spans="5:31">
      <c r="E1054" s="34"/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  <c r="R1054" s="34"/>
      <c r="S1054" s="34"/>
      <c r="T1054" s="34"/>
      <c r="U1054" s="34"/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</row>
    <row r="1055" spans="5:31">
      <c r="E1055" s="34"/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  <c r="R1055" s="34"/>
      <c r="S1055" s="34"/>
      <c r="T1055" s="34"/>
      <c r="U1055" s="34"/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</row>
    <row r="1056" spans="5:31">
      <c r="E1056" s="34"/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  <c r="R1056" s="34"/>
      <c r="S1056" s="34"/>
      <c r="T1056" s="34"/>
      <c r="U1056" s="34"/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</row>
    <row r="1057" spans="5:31">
      <c r="E1057" s="34"/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  <c r="R1057" s="34"/>
      <c r="S1057" s="34"/>
      <c r="T1057" s="34"/>
      <c r="U1057" s="34"/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</row>
    <row r="1058" spans="5:31">
      <c r="E1058" s="34"/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  <c r="R1058" s="34"/>
      <c r="S1058" s="34"/>
      <c r="T1058" s="34"/>
      <c r="U1058" s="34"/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</row>
    <row r="1059" spans="5:31">
      <c r="E1059" s="34"/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  <c r="R1059" s="34"/>
      <c r="S1059" s="34"/>
      <c r="T1059" s="34"/>
      <c r="U1059" s="34"/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</row>
    <row r="1060" spans="5:31">
      <c r="E1060" s="34"/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  <c r="R1060" s="34"/>
      <c r="S1060" s="34"/>
      <c r="T1060" s="34"/>
      <c r="U1060" s="34"/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</row>
    <row r="1061" spans="5:31">
      <c r="E1061" s="34"/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  <c r="R1061" s="34"/>
      <c r="S1061" s="34"/>
      <c r="T1061" s="34"/>
      <c r="U1061" s="34"/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</row>
    <row r="1062" spans="5:31">
      <c r="E1062" s="34"/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  <c r="R1062" s="34"/>
      <c r="S1062" s="34"/>
      <c r="T1062" s="34"/>
      <c r="U1062" s="34"/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</row>
    <row r="1063" spans="5:31">
      <c r="E1063" s="34"/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  <c r="R1063" s="34"/>
      <c r="S1063" s="34"/>
      <c r="T1063" s="34"/>
      <c r="U1063" s="34"/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</row>
    <row r="1064" spans="5:31">
      <c r="E1064" s="34"/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  <c r="R1064" s="34"/>
      <c r="S1064" s="34"/>
      <c r="T1064" s="34"/>
      <c r="U1064" s="34"/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</row>
    <row r="1065" spans="5:31"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</row>
    <row r="1066" spans="5:31">
      <c r="E1066" s="34"/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  <c r="R1066" s="34"/>
      <c r="S1066" s="34"/>
      <c r="T1066" s="34"/>
      <c r="U1066" s="34"/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</row>
    <row r="1067" spans="5:31">
      <c r="E1067" s="34"/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  <c r="R1067" s="34"/>
      <c r="S1067" s="34"/>
      <c r="T1067" s="34"/>
      <c r="U1067" s="34"/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</row>
    <row r="1068" spans="5:31">
      <c r="E1068" s="34"/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  <c r="R1068" s="34"/>
      <c r="S1068" s="34"/>
      <c r="T1068" s="34"/>
      <c r="U1068" s="34"/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</row>
    <row r="1069" spans="5:31">
      <c r="E1069" s="34"/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  <c r="R1069" s="34"/>
      <c r="S1069" s="34"/>
      <c r="T1069" s="34"/>
      <c r="U1069" s="34"/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</row>
    <row r="1070" spans="5:31">
      <c r="E1070" s="34"/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  <c r="R1070" s="34"/>
      <c r="S1070" s="34"/>
      <c r="T1070" s="34"/>
      <c r="U1070" s="34"/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</row>
    <row r="1071" spans="5:31">
      <c r="E1071" s="34"/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  <c r="R1071" s="34"/>
      <c r="S1071" s="34"/>
      <c r="T1071" s="34"/>
      <c r="U1071" s="34"/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</row>
    <row r="1072" spans="5:31"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</row>
    <row r="1073" spans="5:31">
      <c r="E1073" s="34"/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  <c r="R1073" s="34"/>
      <c r="S1073" s="34"/>
      <c r="T1073" s="34"/>
      <c r="U1073" s="34"/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</row>
    <row r="1074" spans="5:31">
      <c r="E1074" s="34"/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  <c r="R1074" s="34"/>
      <c r="S1074" s="34"/>
      <c r="T1074" s="34"/>
      <c r="U1074" s="34"/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</row>
    <row r="1075" spans="5:31">
      <c r="E1075" s="34"/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  <c r="R1075" s="34"/>
      <c r="S1075" s="34"/>
      <c r="T1075" s="34"/>
      <c r="U1075" s="34"/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</row>
    <row r="1076" spans="5:31">
      <c r="E1076" s="34"/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</row>
    <row r="1077" spans="5:31">
      <c r="E1077" s="34"/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  <c r="R1077" s="34"/>
      <c r="S1077" s="34"/>
      <c r="T1077" s="34"/>
      <c r="U1077" s="34"/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</row>
    <row r="1078" spans="5:31">
      <c r="E1078" s="34"/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</row>
    <row r="1079" spans="5:31">
      <c r="E1079" s="34"/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</row>
    <row r="1080" spans="5:31">
      <c r="E1080" s="34"/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</row>
    <row r="1081" spans="5:31">
      <c r="E1081" s="34"/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  <c r="R1081" s="34"/>
      <c r="S1081" s="34"/>
      <c r="T1081" s="34"/>
      <c r="U1081" s="34"/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</row>
    <row r="1082" spans="5:31">
      <c r="E1082" s="34"/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</row>
    <row r="1083" spans="5:31">
      <c r="E1083" s="34"/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  <c r="R1083" s="34"/>
      <c r="S1083" s="34"/>
      <c r="T1083" s="34"/>
      <c r="U1083" s="34"/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</row>
    <row r="1084" spans="5:31"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</row>
    <row r="1085" spans="5:31">
      <c r="E1085" s="34"/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  <c r="R1085" s="34"/>
      <c r="S1085" s="34"/>
      <c r="T1085" s="34"/>
      <c r="U1085" s="34"/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</row>
    <row r="1086" spans="5:31">
      <c r="E1086" s="34"/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</row>
    <row r="1087" spans="5:31">
      <c r="E1087" s="34"/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</row>
    <row r="1088" spans="5:31">
      <c r="E1088" s="34"/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</row>
    <row r="1089" spans="5:31">
      <c r="E1089" s="34"/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  <c r="R1089" s="34"/>
      <c r="S1089" s="34"/>
      <c r="T1089" s="34"/>
      <c r="U1089" s="34"/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</row>
    <row r="1090" spans="5:31">
      <c r="E1090" s="34"/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</row>
    <row r="1091" spans="5:31">
      <c r="E1091" s="34"/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  <c r="R1091" s="34"/>
      <c r="S1091" s="34"/>
      <c r="T1091" s="34"/>
      <c r="U1091" s="34"/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</row>
    <row r="1092" spans="5:31">
      <c r="E1092" s="34"/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  <c r="R1092" s="34"/>
      <c r="S1092" s="34"/>
      <c r="T1092" s="34"/>
      <c r="U1092" s="34"/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</row>
    <row r="1093" spans="5:31">
      <c r="E1093" s="34"/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  <c r="R1093" s="34"/>
      <c r="S1093" s="34"/>
      <c r="T1093" s="34"/>
      <c r="U1093" s="34"/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</row>
    <row r="1094" spans="5:31"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</row>
    <row r="1095" spans="5:31">
      <c r="E1095" s="34"/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  <c r="R1095" s="34"/>
      <c r="S1095" s="34"/>
      <c r="T1095" s="34"/>
      <c r="U1095" s="34"/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</row>
    <row r="1096" spans="5:31">
      <c r="E1096" s="34"/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  <c r="R1096" s="34"/>
      <c r="S1096" s="34"/>
      <c r="T1096" s="34"/>
      <c r="U1096" s="34"/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</row>
    <row r="1097" spans="5:31">
      <c r="E1097" s="34"/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  <c r="R1097" s="34"/>
      <c r="S1097" s="34"/>
      <c r="T1097" s="34"/>
      <c r="U1097" s="34"/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</row>
    <row r="1098" spans="5:31">
      <c r="E1098" s="34"/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  <c r="R1098" s="34"/>
      <c r="S1098" s="34"/>
      <c r="T1098" s="34"/>
      <c r="U1098" s="34"/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</row>
    <row r="1099" spans="5:31">
      <c r="E1099" s="34"/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  <c r="R1099" s="34"/>
      <c r="S1099" s="34"/>
      <c r="T1099" s="34"/>
      <c r="U1099" s="34"/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</row>
    <row r="1100" spans="5:31">
      <c r="E1100" s="34"/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  <c r="R1100" s="34"/>
      <c r="S1100" s="34"/>
      <c r="T1100" s="34"/>
      <c r="U1100" s="34"/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</row>
    <row r="1101" spans="5:31">
      <c r="E1101" s="34"/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  <c r="R1101" s="34"/>
      <c r="S1101" s="34"/>
      <c r="T1101" s="34"/>
      <c r="U1101" s="34"/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</row>
    <row r="1102" spans="5:31"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</row>
    <row r="1103" spans="5:31"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</row>
    <row r="1104" spans="5:31"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</row>
    <row r="1105" spans="5:31">
      <c r="E1105" s="34"/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  <c r="R1105" s="34"/>
      <c r="S1105" s="34"/>
      <c r="T1105" s="34"/>
      <c r="U1105" s="34"/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</row>
    <row r="1106" spans="5:31">
      <c r="E1106" s="34"/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  <c r="R1106" s="34"/>
      <c r="S1106" s="34"/>
      <c r="T1106" s="34"/>
      <c r="U1106" s="34"/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</row>
    <row r="1107" spans="5:31">
      <c r="E1107" s="34"/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  <c r="R1107" s="34"/>
      <c r="S1107" s="34"/>
      <c r="T1107" s="34"/>
      <c r="U1107" s="34"/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</row>
    <row r="1108" spans="5:31">
      <c r="E1108" s="34"/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  <c r="R1108" s="34"/>
      <c r="S1108" s="34"/>
      <c r="T1108" s="34"/>
      <c r="U1108" s="34"/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</row>
    <row r="1109" spans="5:31">
      <c r="E1109" s="34"/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  <c r="R1109" s="34"/>
      <c r="S1109" s="34"/>
      <c r="T1109" s="34"/>
      <c r="U1109" s="34"/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</row>
    <row r="1110" spans="5:31">
      <c r="E1110" s="34"/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  <c r="R1110" s="34"/>
      <c r="S1110" s="34"/>
      <c r="T1110" s="34"/>
      <c r="U1110" s="34"/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</row>
    <row r="1111" spans="5:31">
      <c r="E1111" s="34"/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  <c r="R1111" s="34"/>
      <c r="S1111" s="34"/>
      <c r="T1111" s="34"/>
      <c r="U1111" s="34"/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</row>
    <row r="1112" spans="5:31">
      <c r="E1112" s="34"/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  <c r="R1112" s="34"/>
      <c r="S1112" s="34"/>
      <c r="T1112" s="34"/>
      <c r="U1112" s="34"/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</row>
    <row r="1113" spans="5:31">
      <c r="E1113" s="34"/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  <c r="R1113" s="34"/>
      <c r="S1113" s="34"/>
      <c r="T1113" s="34"/>
      <c r="U1113" s="34"/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</row>
    <row r="1114" spans="5:31"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</row>
    <row r="1115" spans="5:31">
      <c r="E1115" s="34"/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  <c r="R1115" s="34"/>
      <c r="S1115" s="34"/>
      <c r="T1115" s="34"/>
      <c r="U1115" s="34"/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</row>
    <row r="1116" spans="5:31"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</row>
    <row r="1117" spans="5:31">
      <c r="E1117" s="34"/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</row>
    <row r="1118" spans="5:31"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</row>
    <row r="1119" spans="5:31">
      <c r="E1119" s="34"/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</row>
    <row r="1120" spans="5:31">
      <c r="E1120" s="34"/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</row>
    <row r="1121" spans="5:31">
      <c r="E1121" s="34"/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</row>
    <row r="1122" spans="5:31">
      <c r="E1122" s="34"/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  <c r="R1122" s="34"/>
      <c r="S1122" s="34"/>
      <c r="T1122" s="34"/>
      <c r="U1122" s="34"/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</row>
    <row r="1123" spans="5:31">
      <c r="E1123" s="34"/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</row>
    <row r="1124" spans="5:31">
      <c r="E1124" s="34"/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  <c r="R1124" s="34"/>
      <c r="S1124" s="34"/>
      <c r="T1124" s="34"/>
      <c r="U1124" s="34"/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</row>
    <row r="1125" spans="5:31">
      <c r="E1125" s="34"/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  <c r="R1125" s="34"/>
      <c r="S1125" s="34"/>
      <c r="T1125" s="34"/>
      <c r="U1125" s="34"/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</row>
    <row r="1126" spans="5:31">
      <c r="E1126" s="34"/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  <c r="R1126" s="34"/>
      <c r="S1126" s="34"/>
      <c r="T1126" s="34"/>
      <c r="U1126" s="34"/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</row>
    <row r="1127" spans="5:31">
      <c r="E1127" s="34"/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  <c r="R1127" s="34"/>
      <c r="S1127" s="34"/>
      <c r="T1127" s="34"/>
      <c r="U1127" s="34"/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</row>
    <row r="1128" spans="5:31">
      <c r="E1128" s="34"/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  <c r="R1128" s="34"/>
      <c r="S1128" s="34"/>
      <c r="T1128" s="34"/>
      <c r="U1128" s="34"/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</row>
    <row r="1129" spans="5:31"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</row>
    <row r="1130" spans="5:31">
      <c r="E1130" s="34"/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  <c r="R1130" s="34"/>
      <c r="S1130" s="34"/>
      <c r="T1130" s="34"/>
      <c r="U1130" s="34"/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</row>
    <row r="1131" spans="5:31">
      <c r="E1131" s="34"/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</row>
    <row r="1132" spans="5:31">
      <c r="E1132" s="34"/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</row>
    <row r="1133" spans="5:31">
      <c r="E1133" s="34"/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</row>
    <row r="1134" spans="5:31">
      <c r="E1134" s="34"/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  <c r="R1134" s="34"/>
      <c r="S1134" s="34"/>
      <c r="T1134" s="34"/>
      <c r="U1134" s="34"/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</row>
    <row r="1135" spans="5:31">
      <c r="E1135" s="34"/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</row>
    <row r="1136" spans="5:31">
      <c r="E1136" s="34"/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  <c r="R1136" s="34"/>
      <c r="S1136" s="34"/>
      <c r="T1136" s="34"/>
      <c r="U1136" s="34"/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</row>
    <row r="1137" spans="5:31">
      <c r="E1137" s="34"/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  <c r="R1137" s="34"/>
      <c r="S1137" s="34"/>
      <c r="T1137" s="34"/>
      <c r="U1137" s="34"/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</row>
    <row r="1138" spans="5:31">
      <c r="E1138" s="34"/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  <c r="R1138" s="34"/>
      <c r="S1138" s="34"/>
      <c r="T1138" s="34"/>
      <c r="U1138" s="34"/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</row>
    <row r="1139" spans="5:31"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</row>
    <row r="1140" spans="5:31"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</row>
    <row r="1141" spans="5:31">
      <c r="E1141" s="34"/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  <c r="R1141" s="34"/>
      <c r="S1141" s="34"/>
      <c r="T1141" s="34"/>
      <c r="U1141" s="34"/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</row>
    <row r="1142" spans="5:31">
      <c r="E1142" s="34"/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  <c r="R1142" s="34"/>
      <c r="S1142" s="34"/>
      <c r="T1142" s="34"/>
      <c r="U1142" s="34"/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</row>
    <row r="1143" spans="5:31"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</row>
    <row r="1144" spans="5:31">
      <c r="E1144" s="34"/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  <c r="R1144" s="34"/>
      <c r="S1144" s="34"/>
      <c r="T1144" s="34"/>
      <c r="U1144" s="34"/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</row>
    <row r="1145" spans="5:31">
      <c r="E1145" s="34"/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  <c r="R1145" s="34"/>
      <c r="S1145" s="34"/>
      <c r="T1145" s="34"/>
      <c r="U1145" s="34"/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</row>
    <row r="1146" spans="5:31">
      <c r="E1146" s="34"/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  <c r="R1146" s="34"/>
      <c r="S1146" s="34"/>
      <c r="T1146" s="34"/>
      <c r="U1146" s="34"/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</row>
    <row r="1147" spans="5:31"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</row>
    <row r="1148" spans="5:31"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</row>
    <row r="1149" spans="5:31"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</row>
    <row r="1150" spans="5:31">
      <c r="E1150" s="34"/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  <c r="R1150" s="34"/>
      <c r="S1150" s="34"/>
      <c r="T1150" s="34"/>
      <c r="U1150" s="34"/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</row>
    <row r="1151" spans="5:31">
      <c r="E1151" s="34"/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  <c r="R1151" s="34"/>
      <c r="S1151" s="34"/>
      <c r="T1151" s="34"/>
      <c r="U1151" s="34"/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</row>
    <row r="1152" spans="5:31">
      <c r="E1152" s="34"/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  <c r="R1152" s="34"/>
      <c r="S1152" s="34"/>
      <c r="T1152" s="34"/>
      <c r="U1152" s="34"/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</row>
    <row r="1153" spans="5:31">
      <c r="E1153" s="34"/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  <c r="R1153" s="34"/>
      <c r="S1153" s="34"/>
      <c r="T1153" s="34"/>
      <c r="U1153" s="34"/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</row>
    <row r="1154" spans="5:31">
      <c r="E1154" s="34"/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  <c r="R1154" s="34"/>
      <c r="S1154" s="34"/>
      <c r="T1154" s="34"/>
      <c r="U1154" s="34"/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</row>
    <row r="1155" spans="5:31">
      <c r="E1155" s="34"/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  <c r="R1155" s="34"/>
      <c r="S1155" s="34"/>
      <c r="T1155" s="34"/>
      <c r="U1155" s="34"/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</row>
    <row r="1156" spans="5:31">
      <c r="E1156" s="34"/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  <c r="R1156" s="34"/>
      <c r="S1156" s="34"/>
      <c r="T1156" s="34"/>
      <c r="U1156" s="34"/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</row>
    <row r="1157" spans="5:31">
      <c r="E1157" s="34"/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  <c r="R1157" s="34"/>
      <c r="S1157" s="34"/>
      <c r="T1157" s="34"/>
      <c r="U1157" s="34"/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</row>
    <row r="1158" spans="5:31">
      <c r="E1158" s="34"/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</row>
    <row r="1159" spans="5:31">
      <c r="E1159" s="34"/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  <c r="R1159" s="34"/>
      <c r="S1159" s="34"/>
      <c r="T1159" s="34"/>
      <c r="U1159" s="34"/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</row>
    <row r="1160" spans="5:31"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</row>
    <row r="1161" spans="5:31">
      <c r="E1161" s="34"/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</row>
    <row r="1162" spans="5:31">
      <c r="E1162" s="34"/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</row>
    <row r="1163" spans="5:31">
      <c r="E1163" s="34"/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  <c r="R1163" s="34"/>
      <c r="S1163" s="34"/>
      <c r="T1163" s="34"/>
      <c r="U1163" s="34"/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</row>
    <row r="1164" spans="5:31">
      <c r="E1164" s="34"/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</row>
    <row r="1165" spans="5:31">
      <c r="E1165" s="34"/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  <c r="R1165" s="34"/>
      <c r="S1165" s="34"/>
      <c r="T1165" s="34"/>
      <c r="U1165" s="34"/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</row>
    <row r="1166" spans="5:31">
      <c r="E1166" s="34"/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  <c r="R1166" s="34"/>
      <c r="S1166" s="34"/>
      <c r="T1166" s="34"/>
      <c r="U1166" s="34"/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</row>
    <row r="1167" spans="5:31">
      <c r="E1167" s="34"/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  <c r="R1167" s="34"/>
      <c r="S1167" s="34"/>
      <c r="T1167" s="34"/>
      <c r="U1167" s="34"/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</row>
    <row r="1168" spans="5:31">
      <c r="E1168" s="34"/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  <c r="R1168" s="34"/>
      <c r="S1168" s="34"/>
      <c r="T1168" s="34"/>
      <c r="U1168" s="34"/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</row>
    <row r="1169" spans="5:31">
      <c r="E1169" s="34"/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  <c r="R1169" s="34"/>
      <c r="S1169" s="34"/>
      <c r="T1169" s="34"/>
      <c r="U1169" s="34"/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</row>
    <row r="1170" spans="5:31">
      <c r="E1170" s="34"/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  <c r="R1170" s="34"/>
      <c r="S1170" s="34"/>
      <c r="T1170" s="34"/>
      <c r="U1170" s="34"/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</row>
    <row r="1171" spans="5:31">
      <c r="E1171" s="34"/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  <c r="R1171" s="34"/>
      <c r="S1171" s="34"/>
      <c r="T1171" s="34"/>
      <c r="U1171" s="34"/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</row>
    <row r="1172" spans="5:31">
      <c r="E1172" s="34"/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  <c r="R1172" s="34"/>
      <c r="S1172" s="34"/>
      <c r="T1172" s="34"/>
      <c r="U1172" s="34"/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</row>
    <row r="1173" spans="5:31">
      <c r="E1173" s="34"/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  <c r="R1173" s="34"/>
      <c r="S1173" s="34"/>
      <c r="T1173" s="34"/>
      <c r="U1173" s="34"/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</row>
    <row r="1174" spans="5:31">
      <c r="E1174" s="34"/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</row>
    <row r="1175" spans="5:31">
      <c r="E1175" s="34"/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  <c r="R1175" s="34"/>
      <c r="S1175" s="34"/>
      <c r="T1175" s="34"/>
      <c r="U1175" s="34"/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</row>
    <row r="1176" spans="5:31">
      <c r="E1176" s="34"/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</row>
    <row r="1177" spans="5:31">
      <c r="E1177" s="34"/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</row>
    <row r="1178" spans="5:31">
      <c r="E1178" s="34"/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</row>
    <row r="1179" spans="5:31"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</row>
    <row r="1180" spans="5:31"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</row>
    <row r="1181" spans="5:31"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</row>
    <row r="1182" spans="5:31"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</row>
    <row r="1183" spans="5:31">
      <c r="E1183" s="34"/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  <c r="R1183" s="34"/>
      <c r="S1183" s="34"/>
      <c r="T1183" s="34"/>
      <c r="U1183" s="34"/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</row>
    <row r="1184" spans="5:31">
      <c r="E1184" s="34"/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  <c r="R1184" s="34"/>
      <c r="S1184" s="34"/>
      <c r="T1184" s="34"/>
      <c r="U1184" s="34"/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</row>
    <row r="1185" spans="5:31">
      <c r="E1185" s="34"/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  <c r="R1185" s="34"/>
      <c r="S1185" s="34"/>
      <c r="T1185" s="34"/>
      <c r="U1185" s="34"/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</row>
    <row r="1186" spans="5:31"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</row>
    <row r="1187" spans="5:31">
      <c r="E1187" s="34"/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  <c r="R1187" s="34"/>
      <c r="S1187" s="34"/>
      <c r="T1187" s="34"/>
      <c r="U1187" s="34"/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</row>
    <row r="1188" spans="5:31">
      <c r="E1188" s="34"/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  <c r="R1188" s="34"/>
      <c r="S1188" s="34"/>
      <c r="T1188" s="34"/>
      <c r="U1188" s="34"/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</row>
    <row r="1189" spans="5:31"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</row>
    <row r="1190" spans="5:31"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</row>
    <row r="1191" spans="5:31"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</row>
    <row r="1192" spans="5:31"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</row>
    <row r="1193" spans="5:31"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</row>
    <row r="1194" spans="5:31"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</row>
    <row r="1195" spans="5:31">
      <c r="E1195" s="34"/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  <c r="R1195" s="34"/>
      <c r="S1195" s="34"/>
      <c r="T1195" s="34"/>
      <c r="U1195" s="34"/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</row>
    <row r="1196" spans="5:31">
      <c r="E1196" s="34"/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  <c r="R1196" s="34"/>
      <c r="S1196" s="34"/>
      <c r="T1196" s="34"/>
      <c r="U1196" s="34"/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</row>
    <row r="1197" spans="5:31">
      <c r="E1197" s="34"/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  <c r="R1197" s="34"/>
      <c r="S1197" s="34"/>
      <c r="T1197" s="34"/>
      <c r="U1197" s="34"/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</row>
    <row r="1198" spans="5:31">
      <c r="E1198" s="34"/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  <c r="R1198" s="34"/>
      <c r="S1198" s="34"/>
      <c r="T1198" s="34"/>
      <c r="U1198" s="34"/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</row>
    <row r="1199" spans="5:31">
      <c r="E1199" s="34"/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</row>
    <row r="1200" spans="5:31">
      <c r="E1200" s="34"/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  <c r="R1200" s="34"/>
      <c r="S1200" s="34"/>
      <c r="T1200" s="34"/>
      <c r="U1200" s="34"/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</row>
    <row r="1201" spans="5:31">
      <c r="E1201" s="34"/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</row>
    <row r="1202" spans="5:31">
      <c r="E1202" s="34"/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</row>
    <row r="1203" spans="5:31">
      <c r="E1203" s="34"/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</row>
    <row r="1204" spans="5:31"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</row>
    <row r="1205" spans="5:31">
      <c r="E1205" s="34"/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</row>
    <row r="1206" spans="5:31">
      <c r="E1206" s="34"/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  <c r="R1206" s="34"/>
      <c r="S1206" s="34"/>
      <c r="T1206" s="34"/>
      <c r="U1206" s="34"/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</row>
    <row r="1207" spans="5:31">
      <c r="E1207" s="34"/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  <c r="R1207" s="34"/>
      <c r="S1207" s="34"/>
      <c r="T1207" s="34"/>
      <c r="U1207" s="34"/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</row>
    <row r="1208" spans="5:31"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</row>
    <row r="1209" spans="5:31">
      <c r="E1209" s="34"/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  <c r="R1209" s="34"/>
      <c r="S1209" s="34"/>
      <c r="T1209" s="34"/>
      <c r="U1209" s="34"/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</row>
    <row r="1210" spans="5:31">
      <c r="E1210" s="34"/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  <c r="R1210" s="34"/>
      <c r="S1210" s="34"/>
      <c r="T1210" s="34"/>
      <c r="U1210" s="34"/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</row>
    <row r="1211" spans="5:31">
      <c r="E1211" s="34"/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  <c r="R1211" s="34"/>
      <c r="S1211" s="34"/>
      <c r="T1211" s="34"/>
      <c r="U1211" s="34"/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</row>
    <row r="1212" spans="5:31">
      <c r="E1212" s="34"/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  <c r="R1212" s="34"/>
      <c r="S1212" s="34"/>
      <c r="T1212" s="34"/>
      <c r="U1212" s="34"/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</row>
    <row r="1213" spans="5:31">
      <c r="E1213" s="34"/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  <c r="R1213" s="34"/>
      <c r="S1213" s="34"/>
      <c r="T1213" s="34"/>
      <c r="U1213" s="34"/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</row>
    <row r="1214" spans="5:31">
      <c r="E1214" s="34"/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  <c r="R1214" s="34"/>
      <c r="S1214" s="34"/>
      <c r="T1214" s="34"/>
      <c r="U1214" s="34"/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</row>
    <row r="1215" spans="5:31">
      <c r="E1215" s="34"/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  <c r="R1215" s="34"/>
      <c r="S1215" s="34"/>
      <c r="T1215" s="34"/>
      <c r="U1215" s="34"/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</row>
    <row r="1216" spans="5:31">
      <c r="E1216" s="34"/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  <c r="R1216" s="34"/>
      <c r="S1216" s="34"/>
      <c r="T1216" s="34"/>
      <c r="U1216" s="34"/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</row>
    <row r="1217" spans="5:31">
      <c r="E1217" s="34"/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  <c r="R1217" s="34"/>
      <c r="S1217" s="34"/>
      <c r="T1217" s="34"/>
      <c r="U1217" s="34"/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</row>
    <row r="1218" spans="5:31">
      <c r="E1218" s="34"/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  <c r="R1218" s="34"/>
      <c r="S1218" s="34"/>
      <c r="T1218" s="34"/>
      <c r="U1218" s="34"/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</row>
    <row r="1219" spans="5:31">
      <c r="E1219" s="34"/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  <c r="R1219" s="34"/>
      <c r="S1219" s="34"/>
      <c r="T1219" s="34"/>
      <c r="U1219" s="34"/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</row>
    <row r="1220" spans="5:31">
      <c r="E1220" s="34"/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</row>
    <row r="1221" spans="5:31">
      <c r="E1221" s="34"/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  <c r="R1221" s="34"/>
      <c r="S1221" s="34"/>
      <c r="T1221" s="34"/>
      <c r="U1221" s="34"/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</row>
    <row r="1222" spans="5:31">
      <c r="E1222" s="34"/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</row>
    <row r="1223" spans="5:31">
      <c r="E1223" s="34"/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</row>
    <row r="1224" spans="5:31">
      <c r="E1224" s="34"/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</row>
    <row r="1225" spans="5:31">
      <c r="E1225" s="34"/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  <c r="R1225" s="34"/>
      <c r="S1225" s="34"/>
      <c r="T1225" s="34"/>
      <c r="U1225" s="34"/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</row>
    <row r="1226" spans="5:31">
      <c r="E1226" s="34"/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</row>
    <row r="1227" spans="5:31">
      <c r="E1227" s="34"/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  <c r="R1227" s="34"/>
      <c r="S1227" s="34"/>
      <c r="T1227" s="34"/>
      <c r="U1227" s="34"/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</row>
    <row r="1228" spans="5:31">
      <c r="E1228" s="34"/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  <c r="R1228" s="34"/>
      <c r="S1228" s="34"/>
      <c r="T1228" s="34"/>
      <c r="U1228" s="34"/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</row>
    <row r="1229" spans="5:31">
      <c r="E1229" s="34"/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  <c r="R1229" s="34"/>
      <c r="S1229" s="34"/>
      <c r="T1229" s="34"/>
      <c r="U1229" s="34"/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</row>
    <row r="1230" spans="5:31">
      <c r="E1230" s="34"/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  <c r="R1230" s="34"/>
      <c r="S1230" s="34"/>
      <c r="T1230" s="34"/>
      <c r="U1230" s="34"/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</row>
    <row r="1231" spans="5:31">
      <c r="E1231" s="34"/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  <c r="R1231" s="34"/>
      <c r="S1231" s="34"/>
      <c r="T1231" s="34"/>
      <c r="U1231" s="34"/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</row>
    <row r="1232" spans="5:31">
      <c r="E1232" s="34"/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  <c r="R1232" s="34"/>
      <c r="S1232" s="34"/>
      <c r="T1232" s="34"/>
      <c r="U1232" s="34"/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</row>
    <row r="1233" spans="5:31">
      <c r="E1233" s="34"/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  <c r="R1233" s="34"/>
      <c r="S1233" s="34"/>
      <c r="T1233" s="34"/>
      <c r="U1233" s="34"/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</row>
    <row r="1234" spans="5:31">
      <c r="E1234" s="34"/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  <c r="R1234" s="34"/>
      <c r="S1234" s="34"/>
      <c r="T1234" s="34"/>
      <c r="U1234" s="34"/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</row>
    <row r="1235" spans="5:31"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</row>
    <row r="1236" spans="5:31">
      <c r="E1236" s="34"/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  <c r="R1236" s="34"/>
      <c r="S1236" s="34"/>
      <c r="T1236" s="34"/>
      <c r="U1236" s="34"/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</row>
    <row r="1237" spans="5:31">
      <c r="E1237" s="34"/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  <c r="R1237" s="34"/>
      <c r="S1237" s="34"/>
      <c r="T1237" s="34"/>
      <c r="U1237" s="34"/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</row>
    <row r="1238" spans="5:31">
      <c r="E1238" s="34"/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  <c r="R1238" s="34"/>
      <c r="S1238" s="34"/>
      <c r="T1238" s="34"/>
      <c r="U1238" s="34"/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</row>
    <row r="1239" spans="5:31">
      <c r="E1239" s="34"/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  <c r="R1239" s="34"/>
      <c r="S1239" s="34"/>
      <c r="T1239" s="34"/>
      <c r="U1239" s="34"/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</row>
    <row r="1240" spans="5:31">
      <c r="E1240" s="34"/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</row>
    <row r="1241" spans="5:31">
      <c r="E1241" s="34"/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  <c r="R1241" s="34"/>
      <c r="S1241" s="34"/>
      <c r="T1241" s="34"/>
      <c r="U1241" s="34"/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</row>
    <row r="1242" spans="5:31">
      <c r="E1242" s="34"/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</row>
    <row r="1243" spans="5:31">
      <c r="E1243" s="34"/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</row>
    <row r="1244" spans="5:31">
      <c r="E1244" s="34"/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</row>
    <row r="1245" spans="5:31">
      <c r="E1245" s="34"/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  <c r="R1245" s="34"/>
      <c r="S1245" s="34"/>
      <c r="T1245" s="34"/>
      <c r="U1245" s="34"/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</row>
    <row r="1246" spans="5:31">
      <c r="E1246" s="34"/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</row>
    <row r="1247" spans="5:31">
      <c r="E1247" s="34"/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  <c r="R1247" s="34"/>
      <c r="S1247" s="34"/>
      <c r="T1247" s="34"/>
      <c r="U1247" s="34"/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</row>
    <row r="1248" spans="5:31">
      <c r="E1248" s="34"/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  <c r="R1248" s="34"/>
      <c r="S1248" s="34"/>
      <c r="T1248" s="34"/>
      <c r="U1248" s="34"/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</row>
    <row r="1249" spans="5:31">
      <c r="E1249" s="34"/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  <c r="R1249" s="34"/>
      <c r="S1249" s="34"/>
      <c r="T1249" s="34"/>
      <c r="U1249" s="34"/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</row>
    <row r="1250" spans="5:31">
      <c r="E1250" s="34"/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  <c r="R1250" s="34"/>
      <c r="S1250" s="34"/>
      <c r="T1250" s="34"/>
      <c r="U1250" s="34"/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</row>
    <row r="1251" spans="5:31">
      <c r="E1251" s="34"/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  <c r="R1251" s="34"/>
      <c r="S1251" s="34"/>
      <c r="T1251" s="34"/>
      <c r="U1251" s="34"/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</row>
    <row r="1252" spans="5:31">
      <c r="E1252" s="34"/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  <c r="R1252" s="34"/>
      <c r="S1252" s="34"/>
      <c r="T1252" s="34"/>
      <c r="U1252" s="34"/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</row>
    <row r="1253" spans="5:31">
      <c r="E1253" s="34"/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  <c r="R1253" s="34"/>
      <c r="S1253" s="34"/>
      <c r="T1253" s="34"/>
      <c r="U1253" s="34"/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</row>
    <row r="1254" spans="5:31">
      <c r="E1254" s="34"/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  <c r="R1254" s="34"/>
      <c r="S1254" s="34"/>
      <c r="T1254" s="34"/>
      <c r="U1254" s="34"/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</row>
    <row r="1255" spans="5:31">
      <c r="E1255" s="34"/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  <c r="R1255" s="34"/>
      <c r="S1255" s="34"/>
      <c r="T1255" s="34"/>
      <c r="U1255" s="34"/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</row>
    <row r="1256" spans="5:31">
      <c r="E1256" s="34"/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  <c r="R1256" s="34"/>
      <c r="S1256" s="34"/>
      <c r="T1256" s="34"/>
      <c r="U1256" s="34"/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</row>
    <row r="1257" spans="5:31">
      <c r="E1257" s="34"/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  <c r="R1257" s="34"/>
      <c r="S1257" s="34"/>
      <c r="T1257" s="34"/>
      <c r="U1257" s="34"/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</row>
    <row r="1258" spans="5:31">
      <c r="E1258" s="34"/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  <c r="R1258" s="34"/>
      <c r="S1258" s="34"/>
      <c r="T1258" s="34"/>
      <c r="U1258" s="34"/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</row>
    <row r="1259" spans="5:31">
      <c r="E1259" s="34"/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  <c r="R1259" s="34"/>
      <c r="S1259" s="34"/>
      <c r="T1259" s="34"/>
      <c r="U1259" s="34"/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</row>
    <row r="1260" spans="5:31">
      <c r="E1260" s="34"/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  <c r="R1260" s="34"/>
      <c r="S1260" s="34"/>
      <c r="T1260" s="34"/>
      <c r="U1260" s="34"/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</row>
    <row r="1261" spans="5:31">
      <c r="E1261" s="34"/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  <c r="R1261" s="34"/>
      <c r="S1261" s="34"/>
      <c r="T1261" s="34"/>
      <c r="U1261" s="34"/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</row>
    <row r="1262" spans="5:31">
      <c r="E1262" s="34"/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  <c r="R1262" s="34"/>
      <c r="S1262" s="34"/>
      <c r="T1262" s="34"/>
      <c r="U1262" s="34"/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</row>
    <row r="1263" spans="5:31">
      <c r="E1263" s="34"/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  <c r="R1263" s="34"/>
      <c r="S1263" s="34"/>
      <c r="T1263" s="34"/>
      <c r="U1263" s="34"/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</row>
    <row r="1264" spans="5:31">
      <c r="E1264" s="34"/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  <c r="R1264" s="34"/>
      <c r="S1264" s="34"/>
      <c r="T1264" s="34"/>
      <c r="U1264" s="34"/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</row>
    <row r="1265" spans="5:31">
      <c r="E1265" s="34"/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  <c r="R1265" s="34"/>
      <c r="S1265" s="34"/>
      <c r="T1265" s="34"/>
      <c r="U1265" s="34"/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</row>
    <row r="1266" spans="5:31">
      <c r="E1266" s="34"/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  <c r="R1266" s="34"/>
      <c r="S1266" s="34"/>
      <c r="T1266" s="34"/>
      <c r="U1266" s="34"/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</row>
    <row r="1267" spans="5:31">
      <c r="E1267" s="34"/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</row>
    <row r="1268" spans="5:31">
      <c r="E1268" s="34"/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  <c r="R1268" s="34"/>
      <c r="S1268" s="34"/>
      <c r="T1268" s="34"/>
      <c r="U1268" s="34"/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</row>
    <row r="1269" spans="5:31">
      <c r="E1269" s="34"/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</row>
    <row r="1270" spans="5:31">
      <c r="E1270" s="34"/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</row>
    <row r="1271" spans="5:31">
      <c r="E1271" s="34"/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</row>
    <row r="1272" spans="5:31">
      <c r="E1272" s="34"/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  <c r="R1272" s="34"/>
      <c r="S1272" s="34"/>
      <c r="T1272" s="34"/>
      <c r="U1272" s="34"/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</row>
    <row r="1273" spans="5:31">
      <c r="E1273" s="34"/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</row>
    <row r="1274" spans="5:31">
      <c r="E1274" s="34"/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  <c r="R1274" s="34"/>
      <c r="S1274" s="34"/>
      <c r="T1274" s="34"/>
      <c r="U1274" s="34"/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</row>
    <row r="1275" spans="5:31">
      <c r="E1275" s="34"/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  <c r="R1275" s="34"/>
      <c r="S1275" s="34"/>
      <c r="T1275" s="34"/>
      <c r="U1275" s="34"/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</row>
    <row r="1276" spans="5:31">
      <c r="E1276" s="34"/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  <c r="R1276" s="34"/>
      <c r="S1276" s="34"/>
      <c r="T1276" s="34"/>
      <c r="U1276" s="34"/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</row>
    <row r="1277" spans="5:31"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</row>
    <row r="1278" spans="5:31">
      <c r="E1278" s="34"/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  <c r="R1278" s="34"/>
      <c r="S1278" s="34"/>
      <c r="T1278" s="34"/>
      <c r="U1278" s="34"/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</row>
    <row r="1279" spans="5:31">
      <c r="E1279" s="34"/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  <c r="R1279" s="34"/>
      <c r="S1279" s="34"/>
      <c r="T1279" s="34"/>
      <c r="U1279" s="34"/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</row>
    <row r="1280" spans="5:31">
      <c r="E1280" s="34"/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  <c r="R1280" s="34"/>
      <c r="S1280" s="34"/>
      <c r="T1280" s="34"/>
      <c r="U1280" s="34"/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</row>
    <row r="1281" spans="5:31">
      <c r="E1281" s="34"/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</row>
    <row r="1282" spans="5:31">
      <c r="E1282" s="34"/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  <c r="R1282" s="34"/>
      <c r="S1282" s="34"/>
      <c r="T1282" s="34"/>
      <c r="U1282" s="34"/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</row>
    <row r="1283" spans="5:31">
      <c r="E1283" s="34"/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</row>
    <row r="1284" spans="5:31">
      <c r="E1284" s="34"/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</row>
    <row r="1285" spans="5:31">
      <c r="E1285" s="34"/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</row>
    <row r="1286" spans="5:31"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</row>
    <row r="1287" spans="5:31">
      <c r="E1287" s="34"/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</row>
    <row r="1288" spans="5:31"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</row>
    <row r="1289" spans="5:31"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</row>
    <row r="1290" spans="5:31"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</row>
    <row r="1291" spans="5:31"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</row>
    <row r="1292" spans="5:31">
      <c r="E1292" s="34"/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  <c r="R1292" s="34"/>
      <c r="S1292" s="34"/>
      <c r="T1292" s="34"/>
      <c r="U1292" s="34"/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</row>
    <row r="1293" spans="5:31"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</row>
    <row r="1294" spans="5:31">
      <c r="E1294" s="34"/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  <c r="R1294" s="34"/>
      <c r="S1294" s="34"/>
      <c r="T1294" s="34"/>
      <c r="U1294" s="34"/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</row>
    <row r="1295" spans="5:31">
      <c r="E1295" s="34"/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  <c r="R1295" s="34"/>
      <c r="S1295" s="34"/>
      <c r="T1295" s="34"/>
      <c r="U1295" s="34"/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</row>
    <row r="1296" spans="5:31">
      <c r="E1296" s="34"/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  <c r="R1296" s="34"/>
      <c r="S1296" s="34"/>
      <c r="T1296" s="34"/>
      <c r="U1296" s="34"/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</row>
    <row r="1297" spans="5:31">
      <c r="E1297" s="34"/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  <c r="R1297" s="34"/>
      <c r="S1297" s="34"/>
      <c r="T1297" s="34"/>
      <c r="U1297" s="34"/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</row>
    <row r="1298" spans="5:31">
      <c r="E1298" s="34"/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  <c r="R1298" s="34"/>
      <c r="S1298" s="34"/>
      <c r="T1298" s="34"/>
      <c r="U1298" s="34"/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</row>
    <row r="1299" spans="5:31">
      <c r="E1299" s="34"/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  <c r="R1299" s="34"/>
      <c r="S1299" s="34"/>
      <c r="T1299" s="34"/>
      <c r="U1299" s="34"/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</row>
    <row r="1300" spans="5:31">
      <c r="E1300" s="34"/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  <c r="R1300" s="34"/>
      <c r="S1300" s="34"/>
      <c r="T1300" s="34"/>
      <c r="U1300" s="34"/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</row>
    <row r="1301" spans="5:31">
      <c r="E1301" s="34"/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  <c r="R1301" s="34"/>
      <c r="S1301" s="34"/>
      <c r="T1301" s="34"/>
      <c r="U1301" s="34"/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</row>
    <row r="1302" spans="5:31">
      <c r="E1302" s="34"/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  <c r="R1302" s="34"/>
      <c r="S1302" s="34"/>
      <c r="T1302" s="34"/>
      <c r="U1302" s="34"/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</row>
    <row r="1303" spans="5:31">
      <c r="E1303" s="34"/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  <c r="R1303" s="34"/>
      <c r="S1303" s="34"/>
      <c r="T1303" s="34"/>
      <c r="U1303" s="34"/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</row>
    <row r="1304" spans="5:31">
      <c r="E1304" s="34"/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  <c r="R1304" s="34"/>
      <c r="S1304" s="34"/>
      <c r="T1304" s="34"/>
      <c r="U1304" s="34"/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</row>
    <row r="1305" spans="5:31">
      <c r="E1305" s="34"/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  <c r="R1305" s="34"/>
      <c r="S1305" s="34"/>
      <c r="T1305" s="34"/>
      <c r="U1305" s="34"/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</row>
    <row r="1306" spans="5:31">
      <c r="E1306" s="34"/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  <c r="R1306" s="34"/>
      <c r="S1306" s="34"/>
      <c r="T1306" s="34"/>
      <c r="U1306" s="34"/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</row>
    <row r="1307" spans="5:31">
      <c r="E1307" s="34"/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  <c r="R1307" s="34"/>
      <c r="S1307" s="34"/>
      <c r="T1307" s="34"/>
      <c r="U1307" s="34"/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</row>
    <row r="1308" spans="5:31">
      <c r="E1308" s="34"/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  <c r="R1308" s="34"/>
      <c r="S1308" s="34"/>
      <c r="T1308" s="34"/>
      <c r="U1308" s="34"/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</row>
    <row r="1309" spans="5:31">
      <c r="E1309" s="34"/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  <c r="R1309" s="34"/>
      <c r="S1309" s="34"/>
      <c r="T1309" s="34"/>
      <c r="U1309" s="34"/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</row>
    <row r="1310" spans="5:31">
      <c r="E1310" s="34"/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  <c r="R1310" s="34"/>
      <c r="S1310" s="34"/>
      <c r="T1310" s="34"/>
      <c r="U1310" s="34"/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</row>
    <row r="1311" spans="5:31">
      <c r="E1311" s="34"/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  <c r="R1311" s="34"/>
      <c r="S1311" s="34"/>
      <c r="T1311" s="34"/>
      <c r="U1311" s="34"/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</row>
    <row r="1312" spans="5:31">
      <c r="E1312" s="34"/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  <c r="R1312" s="34"/>
      <c r="S1312" s="34"/>
      <c r="T1312" s="34"/>
      <c r="U1312" s="34"/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</row>
    <row r="1313" spans="5:31">
      <c r="E1313" s="34"/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  <c r="R1313" s="34"/>
      <c r="S1313" s="34"/>
      <c r="T1313" s="34"/>
      <c r="U1313" s="34"/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</row>
    <row r="1314" spans="5:31">
      <c r="E1314" s="34"/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</row>
    <row r="1315" spans="5:31">
      <c r="E1315" s="34"/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  <c r="R1315" s="34"/>
      <c r="S1315" s="34"/>
      <c r="T1315" s="34"/>
      <c r="U1315" s="34"/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</row>
    <row r="1316" spans="5:31">
      <c r="E1316" s="34"/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</row>
    <row r="1317" spans="5:31">
      <c r="E1317" s="34"/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</row>
    <row r="1318" spans="5:31">
      <c r="E1318" s="34"/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</row>
    <row r="1319" spans="5:31">
      <c r="E1319" s="34"/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  <c r="R1319" s="34"/>
      <c r="S1319" s="34"/>
      <c r="T1319" s="34"/>
      <c r="U1319" s="34"/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</row>
    <row r="1320" spans="5:31">
      <c r="E1320" s="34"/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</row>
    <row r="1321" spans="5:31">
      <c r="E1321" s="34"/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  <c r="R1321" s="34"/>
      <c r="S1321" s="34"/>
      <c r="T1321" s="34"/>
      <c r="U1321" s="34"/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</row>
    <row r="1322" spans="5:31">
      <c r="E1322" s="34"/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</row>
    <row r="1323" spans="5:31">
      <c r="E1323" s="34"/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  <c r="R1323" s="34"/>
      <c r="S1323" s="34"/>
      <c r="T1323" s="34"/>
      <c r="U1323" s="34"/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</row>
    <row r="1324" spans="5:31">
      <c r="E1324" s="34"/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</row>
    <row r="1325" spans="5:31">
      <c r="E1325" s="34"/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</row>
    <row r="1326" spans="5:31"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</row>
    <row r="1327" spans="5:31">
      <c r="E1327" s="34"/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  <c r="R1327" s="34"/>
      <c r="S1327" s="34"/>
      <c r="T1327" s="34"/>
      <c r="U1327" s="34"/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</row>
    <row r="1328" spans="5:31">
      <c r="E1328" s="34"/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</row>
    <row r="1329" spans="5:31">
      <c r="E1329" s="34"/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  <c r="R1329" s="34"/>
      <c r="S1329" s="34"/>
      <c r="T1329" s="34"/>
      <c r="U1329" s="34"/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</row>
    <row r="1330" spans="5:31">
      <c r="E1330" s="34"/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  <c r="R1330" s="34"/>
      <c r="S1330" s="34"/>
      <c r="T1330" s="34"/>
      <c r="U1330" s="34"/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</row>
    <row r="1331" spans="5:31">
      <c r="E1331" s="34"/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  <c r="R1331" s="34"/>
      <c r="S1331" s="34"/>
      <c r="T1331" s="34"/>
      <c r="U1331" s="34"/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</row>
    <row r="1332" spans="5:31">
      <c r="E1332" s="34"/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  <c r="R1332" s="34"/>
      <c r="S1332" s="34"/>
      <c r="T1332" s="34"/>
      <c r="U1332" s="34"/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</row>
    <row r="1333" spans="5:31">
      <c r="E1333" s="34"/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  <c r="R1333" s="34"/>
      <c r="S1333" s="34"/>
      <c r="T1333" s="34"/>
      <c r="U1333" s="34"/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</row>
    <row r="1334" spans="5:31">
      <c r="E1334" s="34"/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  <c r="R1334" s="34"/>
      <c r="S1334" s="34"/>
      <c r="T1334" s="34"/>
      <c r="U1334" s="34"/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</row>
    <row r="1335" spans="5:31">
      <c r="E1335" s="34"/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  <c r="R1335" s="34"/>
      <c r="S1335" s="34"/>
      <c r="T1335" s="34"/>
      <c r="U1335" s="34"/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</row>
    <row r="1336" spans="5:31">
      <c r="E1336" s="34"/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  <c r="R1336" s="34"/>
      <c r="S1336" s="34"/>
      <c r="T1336" s="34"/>
      <c r="U1336" s="34"/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</row>
    <row r="1337" spans="5:31">
      <c r="E1337" s="34"/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  <c r="R1337" s="34"/>
      <c r="S1337" s="34"/>
      <c r="T1337" s="34"/>
      <c r="U1337" s="34"/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</row>
    <row r="1338" spans="5:31">
      <c r="E1338" s="34"/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  <c r="R1338" s="34"/>
      <c r="S1338" s="34"/>
      <c r="T1338" s="34"/>
      <c r="U1338" s="34"/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</row>
    <row r="1339" spans="5:31">
      <c r="E1339" s="34"/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  <c r="R1339" s="34"/>
      <c r="S1339" s="34"/>
      <c r="T1339" s="34"/>
      <c r="U1339" s="34"/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</row>
    <row r="1340" spans="5:31">
      <c r="E1340" s="34"/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  <c r="R1340" s="34"/>
      <c r="S1340" s="34"/>
      <c r="T1340" s="34"/>
      <c r="U1340" s="34"/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</row>
    <row r="1341" spans="5:31">
      <c r="E1341" s="34"/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  <c r="R1341" s="34"/>
      <c r="S1341" s="34"/>
      <c r="T1341" s="34"/>
      <c r="U1341" s="34"/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</row>
    <row r="1342" spans="5:31">
      <c r="E1342" s="34"/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  <c r="R1342" s="34"/>
      <c r="S1342" s="34"/>
      <c r="T1342" s="34"/>
      <c r="U1342" s="34"/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</row>
    <row r="1343" spans="5:31">
      <c r="E1343" s="34"/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  <c r="R1343" s="34"/>
      <c r="S1343" s="34"/>
      <c r="T1343" s="34"/>
      <c r="U1343" s="34"/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</row>
    <row r="1344" spans="5:31">
      <c r="E1344" s="34"/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  <c r="R1344" s="34"/>
      <c r="S1344" s="34"/>
      <c r="T1344" s="34"/>
      <c r="U1344" s="34"/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</row>
    <row r="1345" spans="5:31">
      <c r="E1345" s="34"/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  <c r="R1345" s="34"/>
      <c r="S1345" s="34"/>
      <c r="T1345" s="34"/>
      <c r="U1345" s="34"/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</row>
    <row r="1346" spans="5:31">
      <c r="E1346" s="34"/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  <c r="R1346" s="34"/>
      <c r="S1346" s="34"/>
      <c r="T1346" s="34"/>
      <c r="U1346" s="34"/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</row>
    <row r="1347" spans="5:31">
      <c r="E1347" s="34"/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  <c r="R1347" s="34"/>
      <c r="S1347" s="34"/>
      <c r="T1347" s="34"/>
      <c r="U1347" s="34"/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</row>
    <row r="1348" spans="5:31">
      <c r="E1348" s="34"/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  <c r="R1348" s="34"/>
      <c r="S1348" s="34"/>
      <c r="T1348" s="34"/>
      <c r="U1348" s="34"/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</row>
    <row r="1349" spans="5:31">
      <c r="E1349" s="34"/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  <c r="R1349" s="34"/>
      <c r="S1349" s="34"/>
      <c r="T1349" s="34"/>
      <c r="U1349" s="34"/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</row>
    <row r="1350" spans="5:31">
      <c r="E1350" s="34"/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  <c r="R1350" s="34"/>
      <c r="S1350" s="34"/>
      <c r="T1350" s="34"/>
      <c r="U1350" s="34"/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</row>
    <row r="1351" spans="5:31">
      <c r="E1351" s="34"/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  <c r="R1351" s="34"/>
      <c r="S1351" s="34"/>
      <c r="T1351" s="34"/>
      <c r="U1351" s="34"/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</row>
    <row r="1352" spans="5:31">
      <c r="E1352" s="34"/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  <c r="R1352" s="34"/>
      <c r="S1352" s="34"/>
      <c r="T1352" s="34"/>
      <c r="U1352" s="34"/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</row>
    <row r="1353" spans="5:31">
      <c r="E1353" s="34"/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  <c r="R1353" s="34"/>
      <c r="S1353" s="34"/>
      <c r="T1353" s="34"/>
      <c r="U1353" s="34"/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</row>
    <row r="1354" spans="5:31"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</row>
    <row r="1355" spans="5:31"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</row>
    <row r="1356" spans="5:31">
      <c r="E1356" s="34"/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  <c r="R1356" s="34"/>
      <c r="S1356" s="34"/>
      <c r="T1356" s="34"/>
      <c r="U1356" s="34"/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</row>
    <row r="1357" spans="5:31">
      <c r="E1357" s="34"/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  <c r="R1357" s="34"/>
      <c r="S1357" s="34"/>
      <c r="T1357" s="34"/>
      <c r="U1357" s="34"/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</row>
    <row r="1358" spans="5:31">
      <c r="E1358" s="34"/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  <c r="R1358" s="34"/>
      <c r="S1358" s="34"/>
      <c r="T1358" s="34"/>
      <c r="U1358" s="34"/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</row>
    <row r="1359" spans="5:31">
      <c r="E1359" s="34"/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  <c r="R1359" s="34"/>
      <c r="S1359" s="34"/>
      <c r="T1359" s="34"/>
      <c r="U1359" s="34"/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</row>
    <row r="1360" spans="5:31">
      <c r="E1360" s="34"/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  <c r="R1360" s="34"/>
      <c r="S1360" s="34"/>
      <c r="T1360" s="34"/>
      <c r="U1360" s="34"/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</row>
    <row r="1361" spans="5:31">
      <c r="E1361" s="34"/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</row>
    <row r="1362" spans="5:31">
      <c r="E1362" s="34"/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  <c r="R1362" s="34"/>
      <c r="S1362" s="34"/>
      <c r="T1362" s="34"/>
      <c r="U1362" s="34"/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</row>
    <row r="1363" spans="5:31">
      <c r="E1363" s="34"/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</row>
    <row r="1364" spans="5:31">
      <c r="E1364" s="34"/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</row>
    <row r="1365" spans="5:31">
      <c r="E1365" s="34"/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</row>
    <row r="1366" spans="5:31">
      <c r="E1366" s="34"/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</row>
    <row r="1367" spans="5:31">
      <c r="E1367" s="34"/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</row>
    <row r="1368" spans="5:31">
      <c r="E1368" s="34"/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  <c r="R1368" s="34"/>
      <c r="S1368" s="34"/>
      <c r="T1368" s="34"/>
      <c r="U1368" s="34"/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</row>
    <row r="1369" spans="5:31">
      <c r="E1369" s="34"/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</row>
    <row r="1370" spans="5:31">
      <c r="E1370" s="34"/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  <c r="R1370" s="34"/>
      <c r="S1370" s="34"/>
      <c r="T1370" s="34"/>
      <c r="U1370" s="34"/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</row>
    <row r="1371" spans="5:31">
      <c r="E1371" s="34"/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  <c r="R1371" s="34"/>
      <c r="S1371" s="34"/>
      <c r="T1371" s="34"/>
      <c r="U1371" s="34"/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</row>
    <row r="1372" spans="5:31">
      <c r="E1372" s="34"/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  <c r="R1372" s="34"/>
      <c r="S1372" s="34"/>
      <c r="T1372" s="34"/>
      <c r="U1372" s="34"/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</row>
    <row r="1373" spans="5:31">
      <c r="E1373" s="34"/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  <c r="R1373" s="34"/>
      <c r="S1373" s="34"/>
      <c r="T1373" s="34"/>
      <c r="U1373" s="34"/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</row>
    <row r="1374" spans="5:31">
      <c r="E1374" s="34"/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  <c r="R1374" s="34"/>
      <c r="S1374" s="34"/>
      <c r="T1374" s="34"/>
      <c r="U1374" s="34"/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</row>
    <row r="1375" spans="5:31">
      <c r="E1375" s="34"/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  <c r="R1375" s="34"/>
      <c r="S1375" s="34"/>
      <c r="T1375" s="34"/>
      <c r="U1375" s="34"/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</row>
    <row r="1376" spans="5:31">
      <c r="E1376" s="34"/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  <c r="R1376" s="34"/>
      <c r="S1376" s="34"/>
      <c r="T1376" s="34"/>
      <c r="U1376" s="34"/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</row>
    <row r="1377" spans="5:31">
      <c r="E1377" s="34"/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  <c r="R1377" s="34"/>
      <c r="S1377" s="34"/>
      <c r="T1377" s="34"/>
      <c r="U1377" s="34"/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</row>
    <row r="1378" spans="5:31">
      <c r="E1378" s="34"/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  <c r="R1378" s="34"/>
      <c r="S1378" s="34"/>
      <c r="T1378" s="34"/>
      <c r="U1378" s="34"/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</row>
    <row r="1379" spans="5:31">
      <c r="E1379" s="34"/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  <c r="R1379" s="34"/>
      <c r="S1379" s="34"/>
      <c r="T1379" s="34"/>
      <c r="U1379" s="34"/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</row>
    <row r="1380" spans="5:31">
      <c r="E1380" s="34"/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  <c r="R1380" s="34"/>
      <c r="S1380" s="34"/>
      <c r="T1380" s="34"/>
      <c r="U1380" s="34"/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</row>
    <row r="1381" spans="5:31">
      <c r="E1381" s="34"/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  <c r="R1381" s="34"/>
      <c r="S1381" s="34"/>
      <c r="T1381" s="34"/>
      <c r="U1381" s="34"/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</row>
    <row r="1382" spans="5:31">
      <c r="E1382" s="34"/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  <c r="R1382" s="34"/>
      <c r="S1382" s="34"/>
      <c r="T1382" s="34"/>
      <c r="U1382" s="34"/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</row>
    <row r="1383" spans="5:31">
      <c r="E1383" s="34"/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  <c r="R1383" s="34"/>
      <c r="S1383" s="34"/>
      <c r="T1383" s="34"/>
      <c r="U1383" s="34"/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</row>
    <row r="1384" spans="5:31"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</row>
    <row r="1385" spans="5:31">
      <c r="E1385" s="34"/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  <c r="R1385" s="34"/>
      <c r="S1385" s="34"/>
      <c r="T1385" s="34"/>
      <c r="U1385" s="34"/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</row>
    <row r="1386" spans="5:31">
      <c r="E1386" s="34"/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  <c r="R1386" s="34"/>
      <c r="S1386" s="34"/>
      <c r="T1386" s="34"/>
      <c r="U1386" s="34"/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</row>
    <row r="1387" spans="5:31">
      <c r="E1387" s="34"/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  <c r="R1387" s="34"/>
      <c r="S1387" s="34"/>
      <c r="T1387" s="34"/>
      <c r="U1387" s="34"/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</row>
    <row r="1388" spans="5:31">
      <c r="E1388" s="34"/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  <c r="R1388" s="34"/>
      <c r="S1388" s="34"/>
      <c r="T1388" s="34"/>
      <c r="U1388" s="34"/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</row>
    <row r="1389" spans="5:31">
      <c r="E1389" s="34"/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  <c r="R1389" s="34"/>
      <c r="S1389" s="34"/>
      <c r="T1389" s="34"/>
      <c r="U1389" s="34"/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</row>
    <row r="1390" spans="5:31"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</row>
    <row r="1391" spans="5:31">
      <c r="E1391" s="34"/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  <c r="R1391" s="34"/>
      <c r="S1391" s="34"/>
      <c r="T1391" s="34"/>
      <c r="U1391" s="34"/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</row>
    <row r="1392" spans="5:31">
      <c r="E1392" s="34"/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  <c r="R1392" s="34"/>
      <c r="S1392" s="34"/>
      <c r="T1392" s="34"/>
      <c r="U1392" s="34"/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</row>
    <row r="1393" spans="5:31">
      <c r="E1393" s="34"/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  <c r="R1393" s="34"/>
      <c r="S1393" s="34"/>
      <c r="T1393" s="34"/>
      <c r="U1393" s="34"/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</row>
    <row r="1394" spans="5:31">
      <c r="E1394" s="34"/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  <c r="R1394" s="34"/>
      <c r="S1394" s="34"/>
      <c r="T1394" s="34"/>
      <c r="U1394" s="34"/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</row>
    <row r="1395" spans="5:31">
      <c r="E1395" s="34"/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  <c r="R1395" s="34"/>
      <c r="S1395" s="34"/>
      <c r="T1395" s="34"/>
      <c r="U1395" s="34"/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</row>
    <row r="1396" spans="5:31">
      <c r="E1396" s="34"/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  <c r="R1396" s="34"/>
      <c r="S1396" s="34"/>
      <c r="T1396" s="34"/>
      <c r="U1396" s="34"/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</row>
    <row r="1397" spans="5:31">
      <c r="E1397" s="34"/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  <c r="R1397" s="34"/>
      <c r="S1397" s="34"/>
      <c r="T1397" s="34"/>
      <c r="U1397" s="34"/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</row>
    <row r="1398" spans="5:31">
      <c r="E1398" s="34"/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  <c r="R1398" s="34"/>
      <c r="S1398" s="34"/>
      <c r="T1398" s="34"/>
      <c r="U1398" s="34"/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</row>
    <row r="1399" spans="5:31">
      <c r="E1399" s="34"/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  <c r="R1399" s="34"/>
      <c r="S1399" s="34"/>
      <c r="T1399" s="34"/>
      <c r="U1399" s="34"/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</row>
    <row r="1400" spans="5:31">
      <c r="E1400" s="34"/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  <c r="R1400" s="34"/>
      <c r="S1400" s="34"/>
      <c r="T1400" s="34"/>
      <c r="U1400" s="34"/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</row>
    <row r="1401" spans="5:31">
      <c r="E1401" s="34"/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  <c r="R1401" s="34"/>
      <c r="S1401" s="34"/>
      <c r="T1401" s="34"/>
      <c r="U1401" s="34"/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</row>
    <row r="1402" spans="5:31">
      <c r="E1402" s="34"/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  <c r="R1402" s="34"/>
      <c r="S1402" s="34"/>
      <c r="T1402" s="34"/>
      <c r="U1402" s="34"/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</row>
    <row r="1403" spans="5:31">
      <c r="E1403" s="34"/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  <c r="R1403" s="34"/>
      <c r="S1403" s="34"/>
      <c r="T1403" s="34"/>
      <c r="U1403" s="34"/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</row>
    <row r="1404" spans="5:31">
      <c r="E1404" s="34"/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</row>
    <row r="1405" spans="5:31">
      <c r="E1405" s="34"/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  <c r="R1405" s="34"/>
      <c r="S1405" s="34"/>
      <c r="T1405" s="34"/>
      <c r="U1405" s="34"/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</row>
    <row r="1406" spans="5:31">
      <c r="E1406" s="34"/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</row>
    <row r="1407" spans="5:31">
      <c r="E1407" s="34"/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</row>
    <row r="1408" spans="5:31">
      <c r="E1408" s="34"/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</row>
    <row r="1409" spans="5:31">
      <c r="E1409" s="34"/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  <c r="R1409" s="34"/>
      <c r="S1409" s="34"/>
      <c r="T1409" s="34"/>
      <c r="U1409" s="34"/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</row>
    <row r="1410" spans="5:31">
      <c r="E1410" s="34"/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</row>
    <row r="1411" spans="5:31">
      <c r="E1411" s="34"/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</row>
    <row r="1412" spans="5:31">
      <c r="E1412" s="34"/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</row>
    <row r="1413" spans="5:31">
      <c r="E1413" s="34"/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  <c r="R1413" s="34"/>
      <c r="S1413" s="34"/>
      <c r="T1413" s="34"/>
      <c r="U1413" s="34"/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</row>
    <row r="1414" spans="5:31">
      <c r="E1414" s="34"/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</row>
    <row r="1415" spans="5:31"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</row>
    <row r="1416" spans="5:31">
      <c r="E1416" s="34"/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  <c r="R1416" s="34"/>
      <c r="S1416" s="34"/>
      <c r="T1416" s="34"/>
      <c r="U1416" s="34"/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</row>
    <row r="1417" spans="5:31">
      <c r="E1417" s="34"/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  <c r="R1417" s="34"/>
      <c r="S1417" s="34"/>
      <c r="T1417" s="34"/>
      <c r="U1417" s="34"/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</row>
    <row r="1418" spans="5:31"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</row>
    <row r="1419" spans="5:31">
      <c r="E1419" s="34"/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</row>
    <row r="1420" spans="5:31">
      <c r="E1420" s="34"/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  <c r="R1420" s="34"/>
      <c r="S1420" s="34"/>
      <c r="T1420" s="34"/>
      <c r="U1420" s="34"/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</row>
    <row r="1421" spans="5:31">
      <c r="E1421" s="34"/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  <c r="R1421" s="34"/>
      <c r="S1421" s="34"/>
      <c r="T1421" s="34"/>
      <c r="U1421" s="34"/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</row>
    <row r="1422" spans="5:31">
      <c r="E1422" s="34"/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  <c r="R1422" s="34"/>
      <c r="S1422" s="34"/>
      <c r="T1422" s="34"/>
      <c r="U1422" s="34"/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</row>
    <row r="1423" spans="5:31">
      <c r="E1423" s="34"/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  <c r="R1423" s="34"/>
      <c r="S1423" s="34"/>
      <c r="T1423" s="34"/>
      <c r="U1423" s="34"/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</row>
    <row r="1424" spans="5:31">
      <c r="E1424" s="34"/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  <c r="R1424" s="34"/>
      <c r="S1424" s="34"/>
      <c r="T1424" s="34"/>
      <c r="U1424" s="34"/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</row>
    <row r="1425" spans="5:31">
      <c r="E1425" s="34"/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  <c r="R1425" s="34"/>
      <c r="S1425" s="34"/>
      <c r="T1425" s="34"/>
      <c r="U1425" s="34"/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</row>
    <row r="1426" spans="5:31">
      <c r="E1426" s="34"/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  <c r="R1426" s="34"/>
      <c r="S1426" s="34"/>
      <c r="T1426" s="34"/>
      <c r="U1426" s="34"/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</row>
    <row r="1427" spans="5:31">
      <c r="E1427" s="34"/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  <c r="R1427" s="34"/>
      <c r="S1427" s="34"/>
      <c r="T1427" s="34"/>
      <c r="U1427" s="34"/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</row>
    <row r="1428" spans="5:31">
      <c r="E1428" s="34"/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  <c r="R1428" s="34"/>
      <c r="S1428" s="34"/>
      <c r="T1428" s="34"/>
      <c r="U1428" s="34"/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</row>
    <row r="1429" spans="5:31">
      <c r="E1429" s="34"/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  <c r="R1429" s="34"/>
      <c r="S1429" s="34"/>
      <c r="T1429" s="34"/>
      <c r="U1429" s="34"/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</row>
    <row r="1430" spans="5:31">
      <c r="E1430" s="34"/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  <c r="R1430" s="34"/>
      <c r="S1430" s="34"/>
      <c r="T1430" s="34"/>
      <c r="U1430" s="34"/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</row>
    <row r="1431" spans="5:31">
      <c r="E1431" s="34"/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  <c r="R1431" s="34"/>
      <c r="S1431" s="34"/>
      <c r="T1431" s="34"/>
      <c r="U1431" s="34"/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</row>
    <row r="1432" spans="5:31">
      <c r="E1432" s="34"/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  <c r="R1432" s="34"/>
      <c r="S1432" s="34"/>
      <c r="T1432" s="34"/>
      <c r="U1432" s="34"/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</row>
    <row r="1433" spans="5:31">
      <c r="E1433" s="34"/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  <c r="R1433" s="34"/>
      <c r="S1433" s="34"/>
      <c r="T1433" s="34"/>
      <c r="U1433" s="34"/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</row>
    <row r="1434" spans="5:31">
      <c r="E1434" s="34"/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  <c r="R1434" s="34"/>
      <c r="S1434" s="34"/>
      <c r="T1434" s="34"/>
      <c r="U1434" s="34"/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</row>
    <row r="1435" spans="5:31">
      <c r="E1435" s="34"/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  <c r="R1435" s="34"/>
      <c r="S1435" s="34"/>
      <c r="T1435" s="34"/>
      <c r="U1435" s="34"/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</row>
    <row r="1436" spans="5:31">
      <c r="E1436" s="34"/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  <c r="R1436" s="34"/>
      <c r="S1436" s="34"/>
      <c r="T1436" s="34"/>
      <c r="U1436" s="34"/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</row>
    <row r="1437" spans="5:31">
      <c r="E1437" s="34"/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  <c r="R1437" s="34"/>
      <c r="S1437" s="34"/>
      <c r="T1437" s="34"/>
      <c r="U1437" s="34"/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</row>
    <row r="1438" spans="5:31">
      <c r="E1438" s="34"/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  <c r="R1438" s="34"/>
      <c r="S1438" s="34"/>
      <c r="T1438" s="34"/>
      <c r="U1438" s="34"/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</row>
    <row r="1439" spans="5:31">
      <c r="E1439" s="34"/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  <c r="R1439" s="34"/>
      <c r="S1439" s="34"/>
      <c r="T1439" s="34"/>
      <c r="U1439" s="34"/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</row>
    <row r="1440" spans="5:31">
      <c r="E1440" s="34"/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  <c r="R1440" s="34"/>
      <c r="S1440" s="34"/>
      <c r="T1440" s="34"/>
      <c r="U1440" s="34"/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</row>
    <row r="1441" spans="5:31">
      <c r="E1441" s="34"/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  <c r="R1441" s="34"/>
      <c r="S1441" s="34"/>
      <c r="T1441" s="34"/>
      <c r="U1441" s="34"/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</row>
    <row r="1442" spans="5:31">
      <c r="E1442" s="34"/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  <c r="R1442" s="34"/>
      <c r="S1442" s="34"/>
      <c r="T1442" s="34"/>
      <c r="U1442" s="34"/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</row>
    <row r="1443" spans="5:31">
      <c r="E1443" s="34"/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  <c r="R1443" s="34"/>
      <c r="S1443" s="34"/>
      <c r="T1443" s="34"/>
      <c r="U1443" s="34"/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</row>
    <row r="1444" spans="5:31">
      <c r="E1444" s="34"/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  <c r="R1444" s="34"/>
      <c r="S1444" s="34"/>
      <c r="T1444" s="34"/>
      <c r="U1444" s="34"/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</row>
    <row r="1445" spans="5:31">
      <c r="E1445" s="34"/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</row>
    <row r="1446" spans="5:31"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</row>
    <row r="1447" spans="5:31">
      <c r="E1447" s="34"/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</row>
    <row r="1448" spans="5:31">
      <c r="E1448" s="34"/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</row>
    <row r="1449" spans="5:31">
      <c r="E1449" s="34"/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</row>
    <row r="1450" spans="5:31">
      <c r="E1450" s="34"/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  <c r="R1450" s="34"/>
      <c r="S1450" s="34"/>
      <c r="T1450" s="34"/>
      <c r="U1450" s="34"/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</row>
    <row r="1451" spans="5:31">
      <c r="E1451" s="34"/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</row>
    <row r="1452" spans="5:31">
      <c r="E1452" s="34"/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  <c r="R1452" s="34"/>
      <c r="S1452" s="34"/>
      <c r="T1452" s="34"/>
      <c r="U1452" s="34"/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</row>
    <row r="1453" spans="5:31">
      <c r="E1453" s="34"/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  <c r="R1453" s="34"/>
      <c r="S1453" s="34"/>
      <c r="T1453" s="34"/>
      <c r="U1453" s="34"/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</row>
    <row r="1454" spans="5:31">
      <c r="E1454" s="34"/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  <c r="R1454" s="34"/>
      <c r="S1454" s="34"/>
      <c r="T1454" s="34"/>
      <c r="U1454" s="34"/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</row>
    <row r="1455" spans="5:31">
      <c r="E1455" s="34"/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</row>
    <row r="1456" spans="5:31">
      <c r="E1456" s="34"/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  <c r="R1456" s="34"/>
      <c r="S1456" s="34"/>
      <c r="T1456" s="34"/>
      <c r="U1456" s="34"/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</row>
    <row r="1457" spans="5:31">
      <c r="E1457" s="34"/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</row>
    <row r="1458" spans="5:31">
      <c r="E1458" s="34"/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</row>
    <row r="1459" spans="5:31">
      <c r="E1459" s="34"/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</row>
    <row r="1460" spans="5:31">
      <c r="E1460" s="34"/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  <c r="R1460" s="34"/>
      <c r="S1460" s="34"/>
      <c r="T1460" s="34"/>
      <c r="U1460" s="34"/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</row>
    <row r="1461" spans="5:31">
      <c r="E1461" s="34"/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</row>
    <row r="1462" spans="5:31">
      <c r="E1462" s="34"/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  <c r="R1462" s="34"/>
      <c r="S1462" s="34"/>
      <c r="T1462" s="34"/>
      <c r="U1462" s="34"/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</row>
    <row r="1463" spans="5:31">
      <c r="E1463" s="34"/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  <c r="R1463" s="34"/>
      <c r="S1463" s="34"/>
      <c r="T1463" s="34"/>
      <c r="U1463" s="34"/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</row>
    <row r="1464" spans="5:31"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</row>
    <row r="1465" spans="5:31">
      <c r="E1465" s="34"/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  <c r="R1465" s="34"/>
      <c r="S1465" s="34"/>
      <c r="T1465" s="34"/>
      <c r="U1465" s="34"/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</row>
    <row r="1466" spans="5:31">
      <c r="E1466" s="34"/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  <c r="R1466" s="34"/>
      <c r="S1466" s="34"/>
      <c r="T1466" s="34"/>
      <c r="U1466" s="34"/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</row>
    <row r="1467" spans="5:31">
      <c r="E1467" s="34"/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  <c r="R1467" s="34"/>
      <c r="S1467" s="34"/>
      <c r="T1467" s="34"/>
      <c r="U1467" s="34"/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</row>
    <row r="1468" spans="5:31">
      <c r="E1468" s="34"/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  <c r="R1468" s="34"/>
      <c r="S1468" s="34"/>
      <c r="T1468" s="34"/>
      <c r="U1468" s="34"/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</row>
    <row r="1469" spans="5:31">
      <c r="E1469" s="34"/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  <c r="R1469" s="34"/>
      <c r="S1469" s="34"/>
      <c r="T1469" s="34"/>
      <c r="U1469" s="34"/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</row>
    <row r="1470" spans="5:31">
      <c r="E1470" s="34"/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  <c r="R1470" s="34"/>
      <c r="S1470" s="34"/>
      <c r="T1470" s="34"/>
      <c r="U1470" s="34"/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</row>
    <row r="1471" spans="5:31">
      <c r="E1471" s="34"/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  <c r="R1471" s="34"/>
      <c r="S1471" s="34"/>
      <c r="T1471" s="34"/>
      <c r="U1471" s="34"/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</row>
    <row r="1472" spans="5:31">
      <c r="E1472" s="34"/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  <c r="R1472" s="34"/>
      <c r="S1472" s="34"/>
      <c r="T1472" s="34"/>
      <c r="U1472" s="34"/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</row>
    <row r="1473" spans="5:31">
      <c r="E1473" s="34"/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  <c r="R1473" s="34"/>
      <c r="S1473" s="34"/>
      <c r="T1473" s="34"/>
      <c r="U1473" s="34"/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</row>
    <row r="1474" spans="5:31">
      <c r="E1474" s="34"/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  <c r="R1474" s="34"/>
      <c r="S1474" s="34"/>
      <c r="T1474" s="34"/>
      <c r="U1474" s="34"/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</row>
    <row r="1475" spans="5:31">
      <c r="E1475" s="34"/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  <c r="R1475" s="34"/>
      <c r="S1475" s="34"/>
      <c r="T1475" s="34"/>
      <c r="U1475" s="34"/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</row>
    <row r="1476" spans="5:31">
      <c r="E1476" s="34"/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  <c r="R1476" s="34"/>
      <c r="S1476" s="34"/>
      <c r="T1476" s="34"/>
      <c r="U1476" s="34"/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</row>
    <row r="1477" spans="5:31"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</row>
    <row r="1478" spans="5:31">
      <c r="E1478" s="34"/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  <c r="R1478" s="34"/>
      <c r="S1478" s="34"/>
      <c r="T1478" s="34"/>
      <c r="U1478" s="34"/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</row>
    <row r="1479" spans="5:31">
      <c r="E1479" s="34"/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  <c r="R1479" s="34"/>
      <c r="S1479" s="34"/>
      <c r="T1479" s="34"/>
      <c r="U1479" s="34"/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</row>
    <row r="1480" spans="5:31">
      <c r="E1480" s="34"/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  <c r="R1480" s="34"/>
      <c r="S1480" s="34"/>
      <c r="T1480" s="34"/>
      <c r="U1480" s="34"/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</row>
    <row r="1481" spans="5:31">
      <c r="E1481" s="34"/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  <c r="R1481" s="34"/>
      <c r="S1481" s="34"/>
      <c r="T1481" s="34"/>
      <c r="U1481" s="34"/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</row>
    <row r="1482" spans="5:31">
      <c r="E1482" s="34"/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  <c r="R1482" s="34"/>
      <c r="S1482" s="34"/>
      <c r="T1482" s="34"/>
      <c r="U1482" s="34"/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</row>
    <row r="1483" spans="5:31">
      <c r="E1483" s="34"/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  <c r="R1483" s="34"/>
      <c r="S1483" s="34"/>
      <c r="T1483" s="34"/>
      <c r="U1483" s="34"/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</row>
    <row r="1484" spans="5:31">
      <c r="E1484" s="34"/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  <c r="R1484" s="34"/>
      <c r="S1484" s="34"/>
      <c r="T1484" s="34"/>
      <c r="U1484" s="34"/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</row>
    <row r="1485" spans="5:31">
      <c r="E1485" s="34"/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  <c r="R1485" s="34"/>
      <c r="S1485" s="34"/>
      <c r="T1485" s="34"/>
      <c r="U1485" s="34"/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</row>
    <row r="1486" spans="5:31">
      <c r="E1486" s="34"/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</row>
    <row r="1487" spans="5:31">
      <c r="E1487" s="34"/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  <c r="R1487" s="34"/>
      <c r="S1487" s="34"/>
      <c r="T1487" s="34"/>
      <c r="U1487" s="34"/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</row>
    <row r="1488" spans="5:31">
      <c r="E1488" s="34"/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</row>
    <row r="1489" spans="5:31">
      <c r="E1489" s="34"/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</row>
    <row r="1490" spans="5:31">
      <c r="E1490" s="34"/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</row>
    <row r="1491" spans="5:31">
      <c r="E1491" s="34"/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  <c r="R1491" s="34"/>
      <c r="S1491" s="34"/>
      <c r="T1491" s="34"/>
      <c r="U1491" s="34"/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</row>
    <row r="1492" spans="5:31">
      <c r="E1492" s="34"/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</row>
    <row r="1493" spans="5:31">
      <c r="E1493" s="34"/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  <c r="R1493" s="34"/>
      <c r="S1493" s="34"/>
      <c r="T1493" s="34"/>
      <c r="U1493" s="34"/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</row>
    <row r="1494" spans="5:31">
      <c r="E1494" s="34"/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  <c r="R1494" s="34"/>
      <c r="S1494" s="34"/>
      <c r="T1494" s="34"/>
      <c r="U1494" s="34"/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</row>
    <row r="1495" spans="5:31">
      <c r="E1495" s="34"/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  <c r="R1495" s="34"/>
      <c r="S1495" s="34"/>
      <c r="T1495" s="34"/>
      <c r="U1495" s="34"/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</row>
    <row r="1496" spans="5:31">
      <c r="E1496" s="34"/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  <c r="R1496" s="34"/>
      <c r="S1496" s="34"/>
      <c r="T1496" s="34"/>
      <c r="U1496" s="34"/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</row>
    <row r="1497" spans="5:31">
      <c r="E1497" s="34"/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  <c r="R1497" s="34"/>
      <c r="S1497" s="34"/>
      <c r="T1497" s="34"/>
      <c r="U1497" s="34"/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</row>
    <row r="1498" spans="5:31">
      <c r="E1498" s="34"/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  <c r="R1498" s="34"/>
      <c r="S1498" s="34"/>
      <c r="T1498" s="34"/>
      <c r="U1498" s="34"/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</row>
    <row r="1499" spans="5:31">
      <c r="E1499" s="34"/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  <c r="R1499" s="34"/>
      <c r="S1499" s="34"/>
      <c r="T1499" s="34"/>
      <c r="U1499" s="34"/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</row>
    <row r="1500" spans="5:31">
      <c r="E1500" s="34"/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  <c r="R1500" s="34"/>
      <c r="S1500" s="34"/>
      <c r="T1500" s="34"/>
      <c r="U1500" s="34"/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</row>
    <row r="1501" spans="5:31">
      <c r="E1501" s="34"/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  <c r="R1501" s="34"/>
      <c r="S1501" s="34"/>
      <c r="T1501" s="34"/>
      <c r="U1501" s="34"/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</row>
    <row r="1502" spans="5:31">
      <c r="E1502" s="34"/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</row>
    <row r="1503" spans="5:31">
      <c r="E1503" s="34"/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  <c r="R1503" s="34"/>
      <c r="S1503" s="34"/>
      <c r="T1503" s="34"/>
      <c r="U1503" s="34"/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</row>
    <row r="1504" spans="5:31">
      <c r="E1504" s="34"/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</row>
    <row r="1505" spans="5:31">
      <c r="E1505" s="34"/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</row>
    <row r="1506" spans="5:31">
      <c r="E1506" s="34"/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</row>
    <row r="1507" spans="5:31">
      <c r="E1507" s="34"/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  <c r="R1507" s="34"/>
      <c r="S1507" s="34"/>
      <c r="T1507" s="34"/>
      <c r="U1507" s="34"/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</row>
    <row r="1508" spans="5:31">
      <c r="E1508" s="34"/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</row>
    <row r="1509" spans="5:31">
      <c r="E1509" s="34"/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  <c r="R1509" s="34"/>
      <c r="S1509" s="34"/>
      <c r="T1509" s="34"/>
      <c r="U1509" s="34"/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</row>
    <row r="1510" spans="5:31"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</row>
    <row r="1511" spans="5:31">
      <c r="E1511" s="34"/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  <c r="R1511" s="34"/>
      <c r="S1511" s="34"/>
      <c r="T1511" s="34"/>
      <c r="U1511" s="34"/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</row>
    <row r="1512" spans="5:31">
      <c r="E1512" s="34"/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  <c r="R1512" s="34"/>
      <c r="S1512" s="34"/>
      <c r="T1512" s="34"/>
      <c r="U1512" s="34"/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</row>
    <row r="1513" spans="5:31"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</row>
    <row r="1514" spans="5:31">
      <c r="E1514" s="34"/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  <c r="R1514" s="34"/>
      <c r="S1514" s="34"/>
      <c r="T1514" s="34"/>
      <c r="U1514" s="34"/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</row>
    <row r="1515" spans="5:31">
      <c r="E1515" s="34"/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  <c r="R1515" s="34"/>
      <c r="S1515" s="34"/>
      <c r="T1515" s="34"/>
      <c r="U1515" s="34"/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</row>
    <row r="1516" spans="5:31">
      <c r="E1516" s="34"/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  <c r="R1516" s="34"/>
      <c r="S1516" s="34"/>
      <c r="T1516" s="34"/>
      <c r="U1516" s="34"/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</row>
    <row r="1517" spans="5:31">
      <c r="E1517" s="34"/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  <c r="R1517" s="34"/>
      <c r="S1517" s="34"/>
      <c r="T1517" s="34"/>
      <c r="U1517" s="34"/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</row>
    <row r="1518" spans="5:31">
      <c r="E1518" s="34"/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  <c r="R1518" s="34"/>
      <c r="S1518" s="34"/>
      <c r="T1518" s="34"/>
      <c r="U1518" s="34"/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</row>
    <row r="1519" spans="5:31">
      <c r="E1519" s="34"/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  <c r="R1519" s="34"/>
      <c r="S1519" s="34"/>
      <c r="T1519" s="34"/>
      <c r="U1519" s="34"/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</row>
    <row r="1520" spans="5:31">
      <c r="E1520" s="34"/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  <c r="R1520" s="34"/>
      <c r="S1520" s="34"/>
      <c r="T1520" s="34"/>
      <c r="U1520" s="34"/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</row>
    <row r="1521" spans="5:31">
      <c r="E1521" s="34"/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  <c r="R1521" s="34"/>
      <c r="S1521" s="34"/>
      <c r="T1521" s="34"/>
      <c r="U1521" s="34"/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</row>
    <row r="1522" spans="5:31">
      <c r="E1522" s="34"/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  <c r="R1522" s="34"/>
      <c r="S1522" s="34"/>
      <c r="T1522" s="34"/>
      <c r="U1522" s="34"/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</row>
    <row r="1523" spans="5:31">
      <c r="E1523" s="34"/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  <c r="R1523" s="34"/>
      <c r="S1523" s="34"/>
      <c r="T1523" s="34"/>
      <c r="U1523" s="34"/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</row>
    <row r="1524" spans="5:31">
      <c r="E1524" s="34"/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  <c r="R1524" s="34"/>
      <c r="S1524" s="34"/>
      <c r="T1524" s="34"/>
      <c r="U1524" s="34"/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</row>
    <row r="1525" spans="5:31">
      <c r="E1525" s="34"/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  <c r="R1525" s="34"/>
      <c r="S1525" s="34"/>
      <c r="T1525" s="34"/>
      <c r="U1525" s="34"/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</row>
    <row r="1526" spans="5:31">
      <c r="E1526" s="34"/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  <c r="R1526" s="34"/>
      <c r="S1526" s="34"/>
      <c r="T1526" s="34"/>
      <c r="U1526" s="34"/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</row>
    <row r="1527" spans="5:31">
      <c r="E1527" s="34"/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  <c r="R1527" s="34"/>
      <c r="S1527" s="34"/>
      <c r="T1527" s="34"/>
      <c r="U1527" s="34"/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</row>
    <row r="1528" spans="5:31">
      <c r="E1528" s="34"/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  <c r="R1528" s="34"/>
      <c r="S1528" s="34"/>
      <c r="T1528" s="34"/>
      <c r="U1528" s="34"/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</row>
    <row r="1529" spans="5:31">
      <c r="E1529" s="34"/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  <c r="R1529" s="34"/>
      <c r="S1529" s="34"/>
      <c r="T1529" s="34"/>
      <c r="U1529" s="34"/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</row>
    <row r="1530" spans="5:31">
      <c r="E1530" s="34"/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</row>
    <row r="1531" spans="5:31">
      <c r="E1531" s="34"/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  <c r="R1531" s="34"/>
      <c r="S1531" s="34"/>
      <c r="T1531" s="34"/>
      <c r="U1531" s="34"/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</row>
    <row r="1532" spans="5:31">
      <c r="E1532" s="34"/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</row>
    <row r="1533" spans="5:31">
      <c r="E1533" s="34"/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</row>
    <row r="1534" spans="5:31">
      <c r="E1534" s="34"/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</row>
    <row r="1535" spans="5:31">
      <c r="E1535" s="34"/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  <c r="R1535" s="34"/>
      <c r="S1535" s="34"/>
      <c r="T1535" s="34"/>
      <c r="U1535" s="34"/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</row>
    <row r="1536" spans="5:31">
      <c r="E1536" s="34"/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</row>
    <row r="1537" spans="5:31">
      <c r="E1537" s="34"/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  <c r="R1537" s="34"/>
      <c r="S1537" s="34"/>
      <c r="T1537" s="34"/>
      <c r="U1537" s="34"/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</row>
    <row r="1538" spans="5:31">
      <c r="E1538" s="34"/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  <c r="R1538" s="34"/>
      <c r="S1538" s="34"/>
      <c r="T1538" s="34"/>
      <c r="U1538" s="34"/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</row>
    <row r="1539" spans="5:31">
      <c r="E1539" s="34"/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  <c r="R1539" s="34"/>
      <c r="S1539" s="34"/>
      <c r="T1539" s="34"/>
      <c r="U1539" s="34"/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</row>
    <row r="1540" spans="5:31">
      <c r="E1540" s="34"/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  <c r="R1540" s="34"/>
      <c r="S1540" s="34"/>
      <c r="T1540" s="34"/>
      <c r="U1540" s="34"/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</row>
    <row r="1541" spans="5:31">
      <c r="E1541" s="34"/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  <c r="R1541" s="34"/>
      <c r="S1541" s="34"/>
      <c r="T1541" s="34"/>
      <c r="U1541" s="34"/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</row>
    <row r="1542" spans="5:31">
      <c r="E1542" s="34"/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  <c r="R1542" s="34"/>
      <c r="S1542" s="34"/>
      <c r="T1542" s="34"/>
      <c r="U1542" s="34"/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</row>
    <row r="1543" spans="5:31">
      <c r="E1543" s="34"/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  <c r="R1543" s="34"/>
      <c r="S1543" s="34"/>
      <c r="T1543" s="34"/>
      <c r="U1543" s="34"/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</row>
    <row r="1544" spans="5:31">
      <c r="E1544" s="34"/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  <c r="R1544" s="34"/>
      <c r="S1544" s="34"/>
      <c r="T1544" s="34"/>
      <c r="U1544" s="34"/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</row>
    <row r="1545" spans="5:31">
      <c r="E1545" s="34"/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  <c r="R1545" s="34"/>
      <c r="S1545" s="34"/>
      <c r="T1545" s="34"/>
      <c r="U1545" s="34"/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</row>
    <row r="1546" spans="5:31">
      <c r="E1546" s="34"/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  <c r="R1546" s="34"/>
      <c r="S1546" s="34"/>
      <c r="T1546" s="34"/>
      <c r="U1546" s="34"/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</row>
    <row r="1547" spans="5:31"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</row>
    <row r="1548" spans="5:31">
      <c r="E1548" s="34"/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  <c r="R1548" s="34"/>
      <c r="S1548" s="34"/>
      <c r="T1548" s="34"/>
      <c r="U1548" s="34"/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</row>
    <row r="1549" spans="5:31">
      <c r="E1549" s="34"/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</row>
    <row r="1550" spans="5:31">
      <c r="E1550" s="34"/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  <c r="R1550" s="34"/>
      <c r="S1550" s="34"/>
      <c r="T1550" s="34"/>
      <c r="U1550" s="34"/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</row>
    <row r="1551" spans="5:31">
      <c r="E1551" s="34"/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</row>
    <row r="1552" spans="5:31">
      <c r="E1552" s="34"/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</row>
    <row r="1553" spans="5:31">
      <c r="E1553" s="34"/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</row>
    <row r="1554" spans="5:31">
      <c r="E1554" s="34"/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  <c r="R1554" s="34"/>
      <c r="S1554" s="34"/>
      <c r="T1554" s="34"/>
      <c r="U1554" s="34"/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</row>
    <row r="1555" spans="5:31">
      <c r="E1555" s="34"/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</row>
    <row r="1556" spans="5:31"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</row>
    <row r="1557" spans="5:31">
      <c r="E1557" s="34"/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  <c r="R1557" s="34"/>
      <c r="S1557" s="34"/>
      <c r="T1557" s="34"/>
      <c r="U1557" s="34"/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</row>
    <row r="1558" spans="5:31">
      <c r="E1558" s="34"/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  <c r="R1558" s="34"/>
      <c r="S1558" s="34"/>
      <c r="T1558" s="34"/>
      <c r="U1558" s="34"/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</row>
    <row r="1559" spans="5:31">
      <c r="E1559" s="34"/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  <c r="R1559" s="34"/>
      <c r="S1559" s="34"/>
      <c r="T1559" s="34"/>
      <c r="U1559" s="34"/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</row>
    <row r="1560" spans="5:31">
      <c r="E1560" s="34"/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  <c r="R1560" s="34"/>
      <c r="S1560" s="34"/>
      <c r="T1560" s="34"/>
      <c r="U1560" s="34"/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</row>
    <row r="1561" spans="5:31">
      <c r="E1561" s="34"/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  <c r="R1561" s="34"/>
      <c r="S1561" s="34"/>
      <c r="T1561" s="34"/>
      <c r="U1561" s="34"/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</row>
    <row r="1562" spans="5:31">
      <c r="E1562" s="34"/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  <c r="R1562" s="34"/>
      <c r="S1562" s="34"/>
      <c r="T1562" s="34"/>
      <c r="U1562" s="34"/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</row>
    <row r="1563" spans="5:31">
      <c r="E1563" s="34"/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  <c r="R1563" s="34"/>
      <c r="S1563" s="34"/>
      <c r="T1563" s="34"/>
      <c r="U1563" s="34"/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</row>
    <row r="1564" spans="5:31">
      <c r="E1564" s="34"/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  <c r="R1564" s="34"/>
      <c r="S1564" s="34"/>
      <c r="T1564" s="34"/>
      <c r="U1564" s="34"/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</row>
    <row r="1565" spans="5:31">
      <c r="E1565" s="34"/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  <c r="R1565" s="34"/>
      <c r="S1565" s="34"/>
      <c r="T1565" s="34"/>
      <c r="U1565" s="34"/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</row>
    <row r="1566" spans="5:31">
      <c r="E1566" s="34"/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  <c r="R1566" s="34"/>
      <c r="S1566" s="34"/>
      <c r="T1566" s="34"/>
      <c r="U1566" s="34"/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</row>
    <row r="1567" spans="5:31">
      <c r="E1567" s="34"/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  <c r="R1567" s="34"/>
      <c r="S1567" s="34"/>
      <c r="T1567" s="34"/>
      <c r="U1567" s="34"/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</row>
    <row r="1568" spans="5:31">
      <c r="E1568" s="34"/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  <c r="R1568" s="34"/>
      <c r="S1568" s="34"/>
      <c r="T1568" s="34"/>
      <c r="U1568" s="34"/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</row>
    <row r="1569" spans="5:31">
      <c r="E1569" s="34"/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  <c r="R1569" s="34"/>
      <c r="S1569" s="34"/>
      <c r="T1569" s="34"/>
      <c r="U1569" s="34"/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</row>
    <row r="1570" spans="5:31">
      <c r="E1570" s="34"/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  <c r="R1570" s="34"/>
      <c r="S1570" s="34"/>
      <c r="T1570" s="34"/>
      <c r="U1570" s="34"/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</row>
    <row r="1571" spans="5:31">
      <c r="E1571" s="34"/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  <c r="R1571" s="34"/>
      <c r="S1571" s="34"/>
      <c r="T1571" s="34"/>
      <c r="U1571" s="34"/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</row>
    <row r="1572" spans="5:31">
      <c r="E1572" s="34"/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</row>
    <row r="1573" spans="5:31">
      <c r="E1573" s="34"/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  <c r="R1573" s="34"/>
      <c r="S1573" s="34"/>
      <c r="T1573" s="34"/>
      <c r="U1573" s="34"/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</row>
    <row r="1574" spans="5:31">
      <c r="E1574" s="34"/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</row>
    <row r="1575" spans="5:31">
      <c r="E1575" s="34"/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</row>
    <row r="1576" spans="5:31">
      <c r="E1576" s="34"/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</row>
    <row r="1577" spans="5:31">
      <c r="E1577" s="34"/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  <c r="R1577" s="34"/>
      <c r="S1577" s="34"/>
      <c r="T1577" s="34"/>
      <c r="U1577" s="34"/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</row>
    <row r="1578" spans="5:31">
      <c r="E1578" s="34"/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</row>
    <row r="1579" spans="5:31">
      <c r="E1579" s="34"/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  <c r="R1579" s="34"/>
      <c r="S1579" s="34"/>
      <c r="T1579" s="34"/>
      <c r="U1579" s="34"/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</row>
    <row r="1580" spans="5:31">
      <c r="E1580" s="34"/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  <c r="R1580" s="34"/>
      <c r="S1580" s="34"/>
      <c r="T1580" s="34"/>
      <c r="U1580" s="34"/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</row>
    <row r="1581" spans="5:31">
      <c r="E1581" s="34"/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  <c r="R1581" s="34"/>
      <c r="S1581" s="34"/>
      <c r="T1581" s="34"/>
      <c r="U1581" s="34"/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</row>
    <row r="1582" spans="5:31">
      <c r="E1582" s="34"/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  <c r="R1582" s="34"/>
      <c r="S1582" s="34"/>
      <c r="T1582" s="34"/>
      <c r="U1582" s="34"/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</row>
    <row r="1583" spans="5:31">
      <c r="E1583" s="34"/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  <c r="R1583" s="34"/>
      <c r="S1583" s="34"/>
      <c r="T1583" s="34"/>
      <c r="U1583" s="34"/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</row>
    <row r="1584" spans="5:31">
      <c r="E1584" s="34"/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  <c r="R1584" s="34"/>
      <c r="S1584" s="34"/>
      <c r="T1584" s="34"/>
      <c r="U1584" s="34"/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</row>
    <row r="1585" spans="5:31">
      <c r="E1585" s="34"/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  <c r="R1585" s="34"/>
      <c r="S1585" s="34"/>
      <c r="T1585" s="34"/>
      <c r="U1585" s="34"/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</row>
    <row r="1586" spans="5:31"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</row>
    <row r="1587" spans="5:31">
      <c r="E1587" s="34"/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  <c r="R1587" s="34"/>
      <c r="S1587" s="34"/>
      <c r="T1587" s="34"/>
      <c r="U1587" s="34"/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</row>
    <row r="1588" spans="5:31">
      <c r="E1588" s="34"/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  <c r="R1588" s="34"/>
      <c r="S1588" s="34"/>
      <c r="T1588" s="34"/>
      <c r="U1588" s="34"/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</row>
    <row r="1589" spans="5:31">
      <c r="E1589" s="34"/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  <c r="R1589" s="34"/>
      <c r="S1589" s="34"/>
      <c r="T1589" s="34"/>
      <c r="U1589" s="34"/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</row>
    <row r="1590" spans="5:31">
      <c r="E1590" s="34"/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  <c r="R1590" s="34"/>
      <c r="S1590" s="34"/>
      <c r="T1590" s="34"/>
      <c r="U1590" s="34"/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</row>
    <row r="1591" spans="5:31">
      <c r="E1591" s="34"/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  <c r="R1591" s="34"/>
      <c r="S1591" s="34"/>
      <c r="T1591" s="34"/>
      <c r="U1591" s="34"/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</row>
    <row r="1592" spans="5:31">
      <c r="E1592" s="34"/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  <c r="R1592" s="34"/>
      <c r="S1592" s="34"/>
      <c r="T1592" s="34"/>
      <c r="U1592" s="34"/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</row>
    <row r="1593" spans="5:31">
      <c r="E1593" s="34"/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  <c r="R1593" s="34"/>
      <c r="S1593" s="34"/>
      <c r="T1593" s="34"/>
      <c r="U1593" s="34"/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</row>
    <row r="1594" spans="5:31">
      <c r="E1594" s="34"/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  <c r="R1594" s="34"/>
      <c r="S1594" s="34"/>
      <c r="T1594" s="34"/>
      <c r="U1594" s="34"/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</row>
    <row r="1595" spans="5:31">
      <c r="E1595" s="34"/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  <c r="R1595" s="34"/>
      <c r="S1595" s="34"/>
      <c r="T1595" s="34"/>
      <c r="U1595" s="34"/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</row>
    <row r="1596" spans="5:31">
      <c r="E1596" s="34"/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</row>
    <row r="1597" spans="5:31">
      <c r="E1597" s="34"/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  <c r="R1597" s="34"/>
      <c r="S1597" s="34"/>
      <c r="T1597" s="34"/>
      <c r="U1597" s="34"/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</row>
    <row r="1598" spans="5:31">
      <c r="E1598" s="34"/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</row>
    <row r="1599" spans="5:31">
      <c r="E1599" s="34"/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</row>
    <row r="1600" spans="5:31">
      <c r="E1600" s="34"/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</row>
    <row r="1601" spans="5:31">
      <c r="E1601" s="34"/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  <c r="R1601" s="34"/>
      <c r="S1601" s="34"/>
      <c r="T1601" s="34"/>
      <c r="U1601" s="34"/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</row>
    <row r="1602" spans="5:31"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</row>
    <row r="1603" spans="5:31">
      <c r="E1603" s="34"/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  <c r="R1603" s="34"/>
      <c r="S1603" s="34"/>
      <c r="T1603" s="34"/>
      <c r="U1603" s="34"/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</row>
    <row r="1604" spans="5:31">
      <c r="E1604" s="34"/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  <c r="R1604" s="34"/>
      <c r="S1604" s="34"/>
      <c r="T1604" s="34"/>
      <c r="U1604" s="34"/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</row>
    <row r="1605" spans="5:31">
      <c r="E1605" s="34"/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  <c r="R1605" s="34"/>
      <c r="S1605" s="34"/>
      <c r="T1605" s="34"/>
      <c r="U1605" s="34"/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</row>
    <row r="1606" spans="5:31">
      <c r="E1606" s="34"/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  <c r="R1606" s="34"/>
      <c r="S1606" s="34"/>
      <c r="T1606" s="34"/>
      <c r="U1606" s="34"/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</row>
    <row r="1607" spans="5:31">
      <c r="E1607" s="34"/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  <c r="R1607" s="34"/>
      <c r="S1607" s="34"/>
      <c r="T1607" s="34"/>
      <c r="U1607" s="34"/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</row>
    <row r="1608" spans="5:31">
      <c r="E1608" s="34"/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  <c r="R1608" s="34"/>
      <c r="S1608" s="34"/>
      <c r="T1608" s="34"/>
      <c r="U1608" s="34"/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</row>
    <row r="1609" spans="5:31">
      <c r="E1609" s="34"/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  <c r="R1609" s="34"/>
      <c r="S1609" s="34"/>
      <c r="T1609" s="34"/>
      <c r="U1609" s="34"/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</row>
    <row r="1610" spans="5:31">
      <c r="E1610" s="34"/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  <c r="R1610" s="34"/>
      <c r="S1610" s="34"/>
      <c r="T1610" s="34"/>
      <c r="U1610" s="34"/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</row>
    <row r="1611" spans="5:31">
      <c r="E1611" s="34"/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  <c r="R1611" s="34"/>
      <c r="S1611" s="34"/>
      <c r="T1611" s="34"/>
      <c r="U1611" s="34"/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</row>
    <row r="1612" spans="5:31">
      <c r="E1612" s="34"/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  <c r="R1612" s="34"/>
      <c r="S1612" s="34"/>
      <c r="T1612" s="34"/>
      <c r="U1612" s="34"/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</row>
    <row r="1613" spans="5:31">
      <c r="E1613" s="34"/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  <c r="R1613" s="34"/>
      <c r="S1613" s="34"/>
      <c r="T1613" s="34"/>
      <c r="U1613" s="34"/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</row>
    <row r="1614" spans="5:31">
      <c r="E1614" s="34"/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  <c r="R1614" s="34"/>
      <c r="S1614" s="34"/>
      <c r="T1614" s="34"/>
      <c r="U1614" s="34"/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</row>
    <row r="1615" spans="5:31">
      <c r="E1615" s="34"/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  <c r="R1615" s="34"/>
      <c r="S1615" s="34"/>
      <c r="T1615" s="34"/>
      <c r="U1615" s="34"/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</row>
    <row r="1616" spans="5:31">
      <c r="E1616" s="34"/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  <c r="R1616" s="34"/>
      <c r="S1616" s="34"/>
      <c r="T1616" s="34"/>
      <c r="U1616" s="34"/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</row>
    <row r="1617" spans="5:31">
      <c r="E1617" s="34"/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  <c r="R1617" s="34"/>
      <c r="S1617" s="34"/>
      <c r="T1617" s="34"/>
      <c r="U1617" s="34"/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</row>
    <row r="1618" spans="5:31">
      <c r="E1618" s="34"/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</row>
    <row r="1619" spans="5:31">
      <c r="E1619" s="34"/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  <c r="R1619" s="34"/>
      <c r="S1619" s="34"/>
      <c r="T1619" s="34"/>
      <c r="U1619" s="34"/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</row>
    <row r="1620" spans="5:31">
      <c r="E1620" s="34"/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</row>
    <row r="1621" spans="5:31">
      <c r="E1621" s="34"/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</row>
    <row r="1622" spans="5:31">
      <c r="E1622" s="34"/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</row>
    <row r="1623" spans="5:31">
      <c r="E1623" s="34"/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  <c r="R1623" s="34"/>
      <c r="S1623" s="34"/>
      <c r="T1623" s="34"/>
      <c r="U1623" s="34"/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</row>
    <row r="1624" spans="5:31">
      <c r="E1624" s="34"/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</row>
    <row r="1625" spans="5:31">
      <c r="E1625" s="34"/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  <c r="R1625" s="34"/>
      <c r="S1625" s="34"/>
      <c r="T1625" s="34"/>
      <c r="U1625" s="34"/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</row>
    <row r="1626" spans="5:31">
      <c r="E1626" s="34"/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  <c r="R1626" s="34"/>
      <c r="S1626" s="34"/>
      <c r="T1626" s="34"/>
      <c r="U1626" s="34"/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</row>
    <row r="1627" spans="5:31">
      <c r="E1627" s="34"/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  <c r="R1627" s="34"/>
      <c r="S1627" s="34"/>
      <c r="T1627" s="34"/>
      <c r="U1627" s="34"/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</row>
    <row r="1628" spans="5:31">
      <c r="E1628" s="34"/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  <c r="R1628" s="34"/>
      <c r="S1628" s="34"/>
      <c r="T1628" s="34"/>
      <c r="U1628" s="34"/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</row>
    <row r="1629" spans="5:31">
      <c r="E1629" s="34"/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  <c r="R1629" s="34"/>
      <c r="S1629" s="34"/>
      <c r="T1629" s="34"/>
      <c r="U1629" s="34"/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</row>
    <row r="1630" spans="5:31">
      <c r="E1630" s="34"/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  <c r="R1630" s="34"/>
      <c r="S1630" s="34"/>
      <c r="T1630" s="34"/>
      <c r="U1630" s="34"/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</row>
    <row r="1631" spans="5:31">
      <c r="E1631" s="34"/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  <c r="R1631" s="34"/>
      <c r="S1631" s="34"/>
      <c r="T1631" s="34"/>
      <c r="U1631" s="34"/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</row>
    <row r="1632" spans="5:31">
      <c r="E1632" s="34"/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  <c r="R1632" s="34"/>
      <c r="S1632" s="34"/>
      <c r="T1632" s="34"/>
      <c r="U1632" s="34"/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</row>
    <row r="1633" spans="5:31">
      <c r="E1633" s="34"/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  <c r="R1633" s="34"/>
      <c r="S1633" s="34"/>
      <c r="T1633" s="34"/>
      <c r="U1633" s="34"/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</row>
    <row r="1634" spans="5:31">
      <c r="E1634" s="34"/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  <c r="R1634" s="34"/>
      <c r="S1634" s="34"/>
      <c r="T1634" s="34"/>
      <c r="U1634" s="34"/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</row>
    <row r="1635" spans="5:31">
      <c r="E1635" s="34"/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  <c r="R1635" s="34"/>
      <c r="S1635" s="34"/>
      <c r="T1635" s="34"/>
      <c r="U1635" s="34"/>
      <c r="V1635" s="34"/>
      <c r="W1635" s="34"/>
      <c r="X1635" s="34"/>
      <c r="Y1635" s="34"/>
      <c r="Z1635" s="34"/>
      <c r="AA1635" s="34"/>
      <c r="AB1635" s="34"/>
      <c r="AC1635" s="34"/>
      <c r="AD1635" s="34"/>
      <c r="AE1635" s="34"/>
    </row>
    <row r="1636" spans="5:31"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</row>
    <row r="1637" spans="5:31">
      <c r="E1637" s="34"/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  <c r="R1637" s="34"/>
      <c r="S1637" s="34"/>
      <c r="T1637" s="34"/>
      <c r="U1637" s="34"/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</row>
    <row r="1638" spans="5:31">
      <c r="E1638" s="34"/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  <c r="R1638" s="34"/>
      <c r="S1638" s="34"/>
      <c r="T1638" s="34"/>
      <c r="U1638" s="34"/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</row>
    <row r="1639" spans="5:31">
      <c r="E1639" s="34"/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  <c r="R1639" s="34"/>
      <c r="S1639" s="34"/>
      <c r="T1639" s="34"/>
      <c r="U1639" s="34"/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</row>
    <row r="1640" spans="5:31">
      <c r="E1640" s="34"/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  <c r="R1640" s="34"/>
      <c r="S1640" s="34"/>
      <c r="T1640" s="34"/>
      <c r="U1640" s="34"/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</row>
    <row r="1641" spans="5:31">
      <c r="E1641" s="34"/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  <c r="R1641" s="34"/>
      <c r="S1641" s="34"/>
      <c r="T1641" s="34"/>
      <c r="U1641" s="34"/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</row>
    <row r="1642" spans="5:31">
      <c r="E1642" s="34"/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</row>
    <row r="1643" spans="5:31">
      <c r="E1643" s="34"/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  <c r="R1643" s="34"/>
      <c r="S1643" s="34"/>
      <c r="T1643" s="34"/>
      <c r="U1643" s="34"/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</row>
    <row r="1644" spans="5:31">
      <c r="E1644" s="34"/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</row>
    <row r="1645" spans="5:31">
      <c r="E1645" s="34"/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</row>
    <row r="1646" spans="5:31">
      <c r="E1646" s="34"/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</row>
    <row r="1647" spans="5:31">
      <c r="E1647" s="34"/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  <c r="R1647" s="34"/>
      <c r="S1647" s="34"/>
      <c r="T1647" s="34"/>
      <c r="U1647" s="34"/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</row>
    <row r="1648" spans="5:31"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</row>
    <row r="1649" spans="5:31">
      <c r="E1649" s="34"/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  <c r="R1649" s="34"/>
      <c r="S1649" s="34"/>
      <c r="T1649" s="34"/>
      <c r="U1649" s="34"/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</row>
    <row r="1650" spans="5:31">
      <c r="E1650" s="34"/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  <c r="R1650" s="34"/>
      <c r="S1650" s="34"/>
      <c r="T1650" s="34"/>
      <c r="U1650" s="34"/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</row>
    <row r="1651" spans="5:31">
      <c r="E1651" s="34"/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  <c r="R1651" s="34"/>
      <c r="S1651" s="34"/>
      <c r="T1651" s="34"/>
      <c r="U1651" s="34"/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</row>
    <row r="1652" spans="5:31">
      <c r="E1652" s="34"/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  <c r="R1652" s="34"/>
      <c r="S1652" s="34"/>
      <c r="T1652" s="34"/>
      <c r="U1652" s="34"/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</row>
    <row r="1653" spans="5:31">
      <c r="E1653" s="34"/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  <c r="R1653" s="34"/>
      <c r="S1653" s="34"/>
      <c r="T1653" s="34"/>
      <c r="U1653" s="34"/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</row>
    <row r="1654" spans="5:31">
      <c r="E1654" s="34"/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  <c r="R1654" s="34"/>
      <c r="S1654" s="34"/>
      <c r="T1654" s="34"/>
      <c r="U1654" s="34"/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</row>
    <row r="1655" spans="5:31">
      <c r="E1655" s="34"/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  <c r="R1655" s="34"/>
      <c r="S1655" s="34"/>
      <c r="T1655" s="34"/>
      <c r="U1655" s="34"/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</row>
    <row r="1656" spans="5:31">
      <c r="E1656" s="34"/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  <c r="R1656" s="34"/>
      <c r="S1656" s="34"/>
      <c r="T1656" s="34"/>
      <c r="U1656" s="34"/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</row>
    <row r="1657" spans="5:31">
      <c r="E1657" s="34"/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  <c r="R1657" s="34"/>
      <c r="S1657" s="34"/>
      <c r="T1657" s="34"/>
      <c r="U1657" s="34"/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</row>
    <row r="1658" spans="5:31">
      <c r="E1658" s="34"/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  <c r="R1658" s="34"/>
      <c r="S1658" s="34"/>
      <c r="T1658" s="34"/>
      <c r="U1658" s="34"/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</row>
    <row r="1659" spans="5:31">
      <c r="E1659" s="34"/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  <c r="R1659" s="34"/>
      <c r="S1659" s="34"/>
      <c r="T1659" s="34"/>
      <c r="U1659" s="34"/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</row>
    <row r="1660" spans="5:31">
      <c r="E1660" s="34"/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  <c r="R1660" s="34"/>
      <c r="S1660" s="34"/>
      <c r="T1660" s="34"/>
      <c r="U1660" s="34"/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</row>
    <row r="1661" spans="5:31">
      <c r="E1661" s="34"/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  <c r="R1661" s="34"/>
      <c r="S1661" s="34"/>
      <c r="T1661" s="34"/>
      <c r="U1661" s="34"/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</row>
    <row r="1662" spans="5:31">
      <c r="E1662" s="34"/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  <c r="R1662" s="34"/>
      <c r="S1662" s="34"/>
      <c r="T1662" s="34"/>
      <c r="U1662" s="34"/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</row>
    <row r="1663" spans="5:31">
      <c r="E1663" s="34"/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  <c r="R1663" s="34"/>
      <c r="S1663" s="34"/>
      <c r="T1663" s="34"/>
      <c r="U1663" s="34"/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</row>
    <row r="1664" spans="5:31">
      <c r="E1664" s="34"/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  <c r="R1664" s="34"/>
      <c r="S1664" s="34"/>
      <c r="T1664" s="34"/>
      <c r="U1664" s="34"/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</row>
    <row r="1665" spans="5:31">
      <c r="E1665" s="34"/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</row>
    <row r="1666" spans="5:31">
      <c r="E1666" s="34"/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  <c r="R1666" s="34"/>
      <c r="S1666" s="34"/>
      <c r="T1666" s="34"/>
      <c r="U1666" s="34"/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</row>
    <row r="1667" spans="5:31">
      <c r="E1667" s="34"/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</row>
    <row r="1668" spans="5:31">
      <c r="E1668" s="34"/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</row>
    <row r="1669" spans="5:31">
      <c r="E1669" s="34"/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</row>
    <row r="1670" spans="5:31">
      <c r="E1670" s="34"/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  <c r="R1670" s="34"/>
      <c r="S1670" s="34"/>
      <c r="T1670" s="34"/>
      <c r="U1670" s="34"/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</row>
    <row r="1671" spans="5:31">
      <c r="E1671" s="34"/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</row>
    <row r="1672" spans="5:31">
      <c r="E1672" s="34"/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  <c r="R1672" s="34"/>
      <c r="S1672" s="34"/>
      <c r="T1672" s="34"/>
      <c r="U1672" s="34"/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</row>
    <row r="1673" spans="5:31">
      <c r="E1673" s="34"/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  <c r="R1673" s="34"/>
      <c r="S1673" s="34"/>
      <c r="T1673" s="34"/>
      <c r="U1673" s="34"/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</row>
    <row r="1674" spans="5:31">
      <c r="E1674" s="34"/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  <c r="R1674" s="34"/>
      <c r="S1674" s="34"/>
      <c r="T1674" s="34"/>
      <c r="U1674" s="34"/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</row>
    <row r="1675" spans="5:31">
      <c r="E1675" s="34"/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  <c r="R1675" s="34"/>
      <c r="S1675" s="34"/>
      <c r="T1675" s="34"/>
      <c r="U1675" s="34"/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</row>
    <row r="1676" spans="5:31">
      <c r="E1676" s="34"/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  <c r="R1676" s="34"/>
      <c r="S1676" s="34"/>
      <c r="T1676" s="34"/>
      <c r="U1676" s="34"/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</row>
    <row r="1677" spans="5:31">
      <c r="E1677" s="34"/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  <c r="R1677" s="34"/>
      <c r="S1677" s="34"/>
      <c r="T1677" s="34"/>
      <c r="U1677" s="34"/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</row>
    <row r="1678" spans="5:31">
      <c r="E1678" s="34"/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  <c r="R1678" s="34"/>
      <c r="S1678" s="34"/>
      <c r="T1678" s="34"/>
      <c r="U1678" s="34"/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</row>
    <row r="1679" spans="5:31">
      <c r="E1679" s="34"/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  <c r="R1679" s="34"/>
      <c r="S1679" s="34"/>
      <c r="T1679" s="34"/>
      <c r="U1679" s="34"/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</row>
    <row r="1680" spans="5:31">
      <c r="E1680" s="34"/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  <c r="R1680" s="34"/>
      <c r="S1680" s="34"/>
      <c r="T1680" s="34"/>
      <c r="U1680" s="34"/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</row>
    <row r="1681" spans="5:31">
      <c r="E1681" s="34"/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  <c r="R1681" s="34"/>
      <c r="S1681" s="34"/>
      <c r="T1681" s="34"/>
      <c r="U1681" s="34"/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</row>
    <row r="1682" spans="5:31">
      <c r="E1682" s="34"/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  <c r="R1682" s="34"/>
      <c r="S1682" s="34"/>
      <c r="T1682" s="34"/>
      <c r="U1682" s="34"/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</row>
    <row r="1683" spans="5:31">
      <c r="E1683" s="34"/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  <c r="R1683" s="34"/>
      <c r="S1683" s="34"/>
      <c r="T1683" s="34"/>
      <c r="U1683" s="34"/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</row>
    <row r="1684" spans="5:31">
      <c r="E1684" s="34"/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  <c r="R1684" s="34"/>
      <c r="S1684" s="34"/>
      <c r="T1684" s="34"/>
      <c r="U1684" s="34"/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</row>
    <row r="1685" spans="5:31">
      <c r="E1685" s="34"/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  <c r="R1685" s="34"/>
      <c r="S1685" s="34"/>
      <c r="T1685" s="34"/>
      <c r="U1685" s="34"/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</row>
    <row r="1686" spans="5:31">
      <c r="E1686" s="34"/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  <c r="R1686" s="34"/>
      <c r="S1686" s="34"/>
      <c r="T1686" s="34"/>
      <c r="U1686" s="34"/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</row>
    <row r="1687" spans="5:31">
      <c r="E1687" s="34"/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  <c r="R1687" s="34"/>
      <c r="S1687" s="34"/>
      <c r="T1687" s="34"/>
      <c r="U1687" s="34"/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</row>
    <row r="1688" spans="5:31">
      <c r="E1688" s="34"/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</row>
    <row r="1689" spans="5:31">
      <c r="E1689" s="34"/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  <c r="R1689" s="34"/>
      <c r="S1689" s="34"/>
      <c r="T1689" s="34"/>
      <c r="U1689" s="34"/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</row>
    <row r="1690" spans="5:31">
      <c r="E1690" s="34"/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</row>
    <row r="1691" spans="5:31">
      <c r="E1691" s="34"/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</row>
    <row r="1692" spans="5:31">
      <c r="E1692" s="34"/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</row>
    <row r="1693" spans="5:31">
      <c r="E1693" s="34"/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  <c r="R1693" s="34"/>
      <c r="S1693" s="34"/>
      <c r="T1693" s="34"/>
      <c r="U1693" s="34"/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</row>
    <row r="1694" spans="5:31"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</row>
    <row r="1695" spans="5:31">
      <c r="E1695" s="34"/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  <c r="R1695" s="34"/>
      <c r="S1695" s="34"/>
      <c r="T1695" s="34"/>
      <c r="U1695" s="34"/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</row>
    <row r="1696" spans="5:31">
      <c r="E1696" s="34"/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  <c r="R1696" s="34"/>
      <c r="S1696" s="34"/>
      <c r="T1696" s="34"/>
      <c r="U1696" s="34"/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</row>
    <row r="1697" spans="5:31">
      <c r="E1697" s="34"/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  <c r="R1697" s="34"/>
      <c r="S1697" s="34"/>
      <c r="T1697" s="34"/>
      <c r="U1697" s="34"/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</row>
    <row r="1698" spans="5:31">
      <c r="E1698" s="34"/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  <c r="R1698" s="34"/>
      <c r="S1698" s="34"/>
      <c r="T1698" s="34"/>
      <c r="U1698" s="34"/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</row>
    <row r="1699" spans="5:31">
      <c r="E1699" s="34"/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  <c r="R1699" s="34"/>
      <c r="S1699" s="34"/>
      <c r="T1699" s="34"/>
      <c r="U1699" s="34"/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</row>
    <row r="1700" spans="5:31">
      <c r="E1700" s="34"/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  <c r="R1700" s="34"/>
      <c r="S1700" s="34"/>
      <c r="T1700" s="34"/>
      <c r="U1700" s="34"/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</row>
    <row r="1701" spans="5:31">
      <c r="E1701" s="34"/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  <c r="R1701" s="34"/>
      <c r="S1701" s="34"/>
      <c r="T1701" s="34"/>
      <c r="U1701" s="34"/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</row>
    <row r="1702" spans="5:31">
      <c r="E1702" s="34"/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  <c r="R1702" s="34"/>
      <c r="S1702" s="34"/>
      <c r="T1702" s="34"/>
      <c r="U1702" s="34"/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</row>
    <row r="1703" spans="5:31">
      <c r="E1703" s="34"/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  <c r="R1703" s="34"/>
      <c r="S1703" s="34"/>
      <c r="T1703" s="34"/>
      <c r="U1703" s="34"/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</row>
    <row r="1704" spans="5:31">
      <c r="E1704" s="34"/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  <c r="R1704" s="34"/>
      <c r="S1704" s="34"/>
      <c r="T1704" s="34"/>
      <c r="U1704" s="34"/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</row>
    <row r="1705" spans="5:31">
      <c r="E1705" s="34"/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  <c r="R1705" s="34"/>
      <c r="S1705" s="34"/>
      <c r="T1705" s="34"/>
      <c r="U1705" s="34"/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</row>
    <row r="1706" spans="5:31">
      <c r="E1706" s="34"/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</row>
    <row r="1707" spans="5:31">
      <c r="E1707" s="34"/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  <c r="R1707" s="34"/>
      <c r="S1707" s="34"/>
      <c r="T1707" s="34"/>
      <c r="U1707" s="34"/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</row>
    <row r="1708" spans="5:31">
      <c r="E1708" s="34"/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</row>
    <row r="1709" spans="5:31">
      <c r="E1709" s="34"/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</row>
    <row r="1710" spans="5:31">
      <c r="E1710" s="34"/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</row>
    <row r="1711" spans="5:31">
      <c r="E1711" s="34"/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  <c r="R1711" s="34"/>
      <c r="S1711" s="34"/>
      <c r="T1711" s="34"/>
      <c r="U1711" s="34"/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</row>
    <row r="1712" spans="5:31">
      <c r="E1712" s="34"/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</row>
    <row r="1713" spans="5:31">
      <c r="E1713" s="34"/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  <c r="R1713" s="34"/>
      <c r="S1713" s="34"/>
      <c r="T1713" s="34"/>
      <c r="U1713" s="34"/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</row>
    <row r="1714" spans="5:31">
      <c r="E1714" s="34"/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  <c r="R1714" s="34"/>
      <c r="S1714" s="34"/>
      <c r="T1714" s="34"/>
      <c r="U1714" s="34"/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</row>
    <row r="1715" spans="5:31">
      <c r="E1715" s="34"/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  <c r="R1715" s="34"/>
      <c r="S1715" s="34"/>
      <c r="T1715" s="34"/>
      <c r="U1715" s="34"/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</row>
    <row r="1716" spans="5:31">
      <c r="E1716" s="34"/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  <c r="R1716" s="34"/>
      <c r="S1716" s="34"/>
      <c r="T1716" s="34"/>
      <c r="U1716" s="34"/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</row>
    <row r="1717" spans="5:31">
      <c r="E1717" s="34"/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  <c r="R1717" s="34"/>
      <c r="S1717" s="34"/>
      <c r="T1717" s="34"/>
      <c r="U1717" s="34"/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</row>
    <row r="1718" spans="5:31">
      <c r="E1718" s="34"/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  <c r="R1718" s="34"/>
      <c r="S1718" s="34"/>
      <c r="T1718" s="34"/>
      <c r="U1718" s="34"/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</row>
    <row r="1719" spans="5:31">
      <c r="E1719" s="34"/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  <c r="R1719" s="34"/>
      <c r="S1719" s="34"/>
      <c r="T1719" s="34"/>
      <c r="U1719" s="34"/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</row>
    <row r="1720" spans="5:31">
      <c r="E1720" s="34"/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  <c r="R1720" s="34"/>
      <c r="S1720" s="34"/>
      <c r="T1720" s="34"/>
      <c r="U1720" s="34"/>
      <c r="V1720" s="34"/>
      <c r="W1720" s="34"/>
      <c r="X1720" s="34"/>
      <c r="Y1720" s="34"/>
      <c r="Z1720" s="34"/>
      <c r="AA1720" s="34"/>
      <c r="AB1720" s="34"/>
      <c r="AC1720" s="34"/>
      <c r="AD1720" s="34"/>
      <c r="AE1720" s="34"/>
    </row>
    <row r="1721" spans="5:31">
      <c r="E1721" s="34"/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  <c r="R1721" s="34"/>
      <c r="S1721" s="34"/>
      <c r="T1721" s="34"/>
      <c r="U1721" s="34"/>
      <c r="V1721" s="34"/>
      <c r="W1721" s="34"/>
      <c r="X1721" s="34"/>
      <c r="Y1721" s="34"/>
      <c r="Z1721" s="34"/>
      <c r="AA1721" s="34"/>
      <c r="AB1721" s="34"/>
      <c r="AC1721" s="34"/>
      <c r="AD1721" s="34"/>
      <c r="AE1721" s="34"/>
    </row>
    <row r="1722" spans="5:31">
      <c r="E1722" s="34"/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  <c r="R1722" s="34"/>
      <c r="S1722" s="34"/>
      <c r="T1722" s="34"/>
      <c r="U1722" s="34"/>
      <c r="V1722" s="34"/>
      <c r="W1722" s="34"/>
      <c r="X1722" s="34"/>
      <c r="Y1722" s="34"/>
      <c r="Z1722" s="34"/>
      <c r="AA1722" s="34"/>
      <c r="AB1722" s="34"/>
      <c r="AC1722" s="34"/>
      <c r="AD1722" s="34"/>
      <c r="AE1722" s="34"/>
    </row>
    <row r="1723" spans="5:31">
      <c r="E1723" s="34"/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  <c r="R1723" s="34"/>
      <c r="S1723" s="34"/>
      <c r="T1723" s="34"/>
      <c r="U1723" s="34"/>
      <c r="V1723" s="34"/>
      <c r="W1723" s="34"/>
      <c r="X1723" s="34"/>
      <c r="Y1723" s="34"/>
      <c r="Z1723" s="34"/>
      <c r="AA1723" s="34"/>
      <c r="AB1723" s="34"/>
      <c r="AC1723" s="34"/>
      <c r="AD1723" s="34"/>
      <c r="AE1723" s="34"/>
    </row>
    <row r="1724" spans="5:31">
      <c r="E1724" s="34"/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  <c r="R1724" s="34"/>
      <c r="S1724" s="34"/>
      <c r="T1724" s="34"/>
      <c r="U1724" s="34"/>
      <c r="V1724" s="34"/>
      <c r="W1724" s="34"/>
      <c r="X1724" s="34"/>
      <c r="Y1724" s="34"/>
      <c r="Z1724" s="34"/>
      <c r="AA1724" s="34"/>
      <c r="AB1724" s="34"/>
      <c r="AC1724" s="34"/>
      <c r="AD1724" s="34"/>
      <c r="AE1724" s="34"/>
    </row>
    <row r="1725" spans="5:31"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4"/>
      <c r="Y1725" s="34"/>
      <c r="Z1725" s="34"/>
      <c r="AA1725" s="34"/>
      <c r="AB1725" s="34"/>
      <c r="AC1725" s="34"/>
      <c r="AD1725" s="34"/>
      <c r="AE1725" s="34"/>
    </row>
    <row r="1726" spans="5:31">
      <c r="E1726" s="34"/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  <c r="R1726" s="34"/>
      <c r="S1726" s="34"/>
      <c r="T1726" s="34"/>
      <c r="U1726" s="34"/>
      <c r="V1726" s="34"/>
      <c r="W1726" s="34"/>
      <c r="X1726" s="34"/>
      <c r="Y1726" s="34"/>
      <c r="Z1726" s="34"/>
      <c r="AA1726" s="34"/>
      <c r="AB1726" s="34"/>
      <c r="AC1726" s="34"/>
      <c r="AD1726" s="34"/>
      <c r="AE1726" s="34"/>
    </row>
    <row r="1727" spans="5:31">
      <c r="E1727" s="34"/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  <c r="R1727" s="34"/>
      <c r="S1727" s="34"/>
      <c r="T1727" s="34"/>
      <c r="U1727" s="34"/>
      <c r="V1727" s="34"/>
      <c r="W1727" s="34"/>
      <c r="X1727" s="34"/>
      <c r="Y1727" s="34"/>
      <c r="Z1727" s="34"/>
      <c r="AA1727" s="34"/>
      <c r="AB1727" s="34"/>
      <c r="AC1727" s="34"/>
      <c r="AD1727" s="34"/>
      <c r="AE1727" s="34"/>
    </row>
    <row r="1728" spans="5:31">
      <c r="E1728" s="34"/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  <c r="R1728" s="34"/>
      <c r="S1728" s="34"/>
      <c r="T1728" s="34"/>
      <c r="U1728" s="34"/>
      <c r="V1728" s="34"/>
      <c r="W1728" s="34"/>
      <c r="X1728" s="34"/>
      <c r="Y1728" s="34"/>
      <c r="Z1728" s="34"/>
      <c r="AA1728" s="34"/>
      <c r="AB1728" s="34"/>
      <c r="AC1728" s="34"/>
      <c r="AD1728" s="34"/>
      <c r="AE1728" s="34"/>
    </row>
    <row r="1729" spans="5:31">
      <c r="E1729" s="34"/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  <c r="R1729" s="34"/>
      <c r="S1729" s="34"/>
      <c r="T1729" s="34"/>
      <c r="U1729" s="34"/>
      <c r="V1729" s="34"/>
      <c r="W1729" s="34"/>
      <c r="X1729" s="34"/>
      <c r="Y1729" s="34"/>
      <c r="Z1729" s="34"/>
      <c r="AA1729" s="34"/>
      <c r="AB1729" s="34"/>
      <c r="AC1729" s="34"/>
      <c r="AD1729" s="34"/>
      <c r="AE1729" s="34"/>
    </row>
    <row r="1730" spans="5:31">
      <c r="E1730" s="34"/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  <c r="R1730" s="34"/>
      <c r="S1730" s="34"/>
      <c r="T1730" s="34"/>
      <c r="U1730" s="34"/>
      <c r="V1730" s="34"/>
      <c r="W1730" s="34"/>
      <c r="X1730" s="34"/>
      <c r="Y1730" s="34"/>
      <c r="Z1730" s="34"/>
      <c r="AA1730" s="34"/>
      <c r="AB1730" s="34"/>
      <c r="AC1730" s="34"/>
      <c r="AD1730" s="34"/>
      <c r="AE1730" s="34"/>
    </row>
    <row r="1731" spans="5:31">
      <c r="E1731" s="34"/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  <c r="R1731" s="34"/>
      <c r="S1731" s="34"/>
      <c r="T1731" s="34"/>
      <c r="U1731" s="34"/>
      <c r="V1731" s="34"/>
      <c r="W1731" s="34"/>
      <c r="X1731" s="34"/>
      <c r="Y1731" s="34"/>
      <c r="Z1731" s="34"/>
      <c r="AA1731" s="34"/>
      <c r="AB1731" s="34"/>
      <c r="AC1731" s="34"/>
      <c r="AD1731" s="34"/>
      <c r="AE1731" s="34"/>
    </row>
    <row r="1732" spans="5:31">
      <c r="E1732" s="34"/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  <c r="R1732" s="34"/>
      <c r="S1732" s="34"/>
      <c r="T1732" s="34"/>
      <c r="U1732" s="34"/>
      <c r="V1732" s="34"/>
      <c r="W1732" s="34"/>
      <c r="X1732" s="34"/>
      <c r="Y1732" s="34"/>
      <c r="Z1732" s="34"/>
      <c r="AA1732" s="34"/>
      <c r="AB1732" s="34"/>
      <c r="AC1732" s="34"/>
      <c r="AD1732" s="34"/>
      <c r="AE1732" s="34"/>
    </row>
    <row r="1733" spans="5:31">
      <c r="E1733" s="34"/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  <c r="R1733" s="34"/>
      <c r="S1733" s="34"/>
      <c r="T1733" s="34"/>
      <c r="U1733" s="34"/>
      <c r="V1733" s="34"/>
      <c r="W1733" s="34"/>
      <c r="X1733" s="34"/>
      <c r="Y1733" s="34"/>
      <c r="Z1733" s="34"/>
      <c r="AA1733" s="34"/>
      <c r="AB1733" s="34"/>
      <c r="AC1733" s="34"/>
      <c r="AD1733" s="34"/>
      <c r="AE1733" s="34"/>
    </row>
    <row r="1734" spans="5:31">
      <c r="E1734" s="34"/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</row>
    <row r="1735" spans="5:31">
      <c r="E1735" s="34"/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  <c r="R1735" s="34"/>
      <c r="S1735" s="34"/>
      <c r="T1735" s="34"/>
      <c r="U1735" s="34"/>
      <c r="V1735" s="34"/>
      <c r="W1735" s="34"/>
      <c r="X1735" s="34"/>
      <c r="Y1735" s="34"/>
      <c r="Z1735" s="34"/>
      <c r="AA1735" s="34"/>
      <c r="AB1735" s="34"/>
      <c r="AC1735" s="34"/>
      <c r="AD1735" s="34"/>
      <c r="AE1735" s="34"/>
    </row>
    <row r="1736" spans="5:31">
      <c r="E1736" s="34"/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</row>
    <row r="1737" spans="5:31">
      <c r="E1737" s="34"/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34"/>
      <c r="AD1737" s="34"/>
      <c r="AE1737" s="34"/>
    </row>
    <row r="1738" spans="5:31">
      <c r="E1738" s="34"/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</row>
    <row r="1739" spans="5:31">
      <c r="E1739" s="34"/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  <c r="R1739" s="34"/>
      <c r="S1739" s="34"/>
      <c r="T1739" s="34"/>
      <c r="U1739" s="34"/>
      <c r="V1739" s="34"/>
      <c r="W1739" s="34"/>
      <c r="X1739" s="34"/>
      <c r="Y1739" s="34"/>
      <c r="Z1739" s="34"/>
      <c r="AA1739" s="34"/>
      <c r="AB1739" s="34"/>
      <c r="AC1739" s="34"/>
      <c r="AD1739" s="34"/>
      <c r="AE1739" s="34"/>
    </row>
    <row r="1740" spans="5:31"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</row>
    <row r="1741" spans="5:31">
      <c r="E1741" s="34"/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  <c r="R1741" s="34"/>
      <c r="S1741" s="34"/>
      <c r="T1741" s="34"/>
      <c r="U1741" s="34"/>
      <c r="V1741" s="34"/>
      <c r="W1741" s="34"/>
      <c r="X1741" s="34"/>
      <c r="Y1741" s="34"/>
      <c r="Z1741" s="34"/>
      <c r="AA1741" s="34"/>
      <c r="AB1741" s="34"/>
      <c r="AC1741" s="34"/>
      <c r="AD1741" s="34"/>
      <c r="AE1741" s="34"/>
    </row>
    <row r="1742" spans="5:31">
      <c r="E1742" s="34"/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  <c r="R1742" s="34"/>
      <c r="S1742" s="34"/>
      <c r="T1742" s="34"/>
      <c r="U1742" s="34"/>
      <c r="V1742" s="34"/>
      <c r="W1742" s="34"/>
      <c r="X1742" s="34"/>
      <c r="Y1742" s="34"/>
      <c r="Z1742" s="34"/>
      <c r="AA1742" s="34"/>
      <c r="AB1742" s="34"/>
      <c r="AC1742" s="34"/>
      <c r="AD1742" s="34"/>
      <c r="AE1742" s="34"/>
    </row>
    <row r="1743" spans="5:31">
      <c r="E1743" s="34"/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  <c r="R1743" s="34"/>
      <c r="S1743" s="34"/>
      <c r="T1743" s="34"/>
      <c r="U1743" s="34"/>
      <c r="V1743" s="34"/>
      <c r="W1743" s="34"/>
      <c r="X1743" s="34"/>
      <c r="Y1743" s="34"/>
      <c r="Z1743" s="34"/>
      <c r="AA1743" s="34"/>
      <c r="AB1743" s="34"/>
      <c r="AC1743" s="34"/>
      <c r="AD1743" s="34"/>
      <c r="AE1743" s="34"/>
    </row>
    <row r="1744" spans="5:31">
      <c r="E1744" s="34"/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  <c r="R1744" s="34"/>
      <c r="S1744" s="34"/>
      <c r="T1744" s="34"/>
      <c r="U1744" s="34"/>
      <c r="V1744" s="34"/>
      <c r="W1744" s="34"/>
      <c r="X1744" s="34"/>
      <c r="Y1744" s="34"/>
      <c r="Z1744" s="34"/>
      <c r="AA1744" s="34"/>
      <c r="AB1744" s="34"/>
      <c r="AC1744" s="34"/>
      <c r="AD1744" s="34"/>
      <c r="AE1744" s="34"/>
    </row>
    <row r="1745" spans="5:31">
      <c r="E1745" s="34"/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  <c r="R1745" s="34"/>
      <c r="S1745" s="34"/>
      <c r="T1745" s="34"/>
      <c r="U1745" s="34"/>
      <c r="V1745" s="34"/>
      <c r="W1745" s="34"/>
      <c r="X1745" s="34"/>
      <c r="Y1745" s="34"/>
      <c r="Z1745" s="34"/>
      <c r="AA1745" s="34"/>
      <c r="AB1745" s="34"/>
      <c r="AC1745" s="34"/>
      <c r="AD1745" s="34"/>
      <c r="AE1745" s="34"/>
    </row>
    <row r="1746" spans="5:31">
      <c r="E1746" s="34"/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  <c r="R1746" s="34"/>
      <c r="S1746" s="34"/>
      <c r="T1746" s="34"/>
      <c r="U1746" s="34"/>
      <c r="V1746" s="34"/>
      <c r="W1746" s="34"/>
      <c r="X1746" s="34"/>
      <c r="Y1746" s="34"/>
      <c r="Z1746" s="34"/>
      <c r="AA1746" s="34"/>
      <c r="AB1746" s="34"/>
      <c r="AC1746" s="34"/>
      <c r="AD1746" s="34"/>
      <c r="AE1746" s="34"/>
    </row>
    <row r="1747" spans="5:31">
      <c r="E1747" s="34"/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</row>
    <row r="1748" spans="5:31">
      <c r="E1748" s="34"/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  <c r="R1748" s="34"/>
      <c r="S1748" s="34"/>
      <c r="T1748" s="34"/>
      <c r="U1748" s="34"/>
      <c r="V1748" s="34"/>
      <c r="W1748" s="34"/>
      <c r="X1748" s="34"/>
      <c r="Y1748" s="34"/>
      <c r="Z1748" s="34"/>
      <c r="AA1748" s="34"/>
      <c r="AB1748" s="34"/>
      <c r="AC1748" s="34"/>
      <c r="AD1748" s="34"/>
      <c r="AE1748" s="34"/>
    </row>
    <row r="1749" spans="5:31">
      <c r="E1749" s="34"/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</row>
    <row r="1750" spans="5:31">
      <c r="E1750" s="34"/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34"/>
      <c r="AD1750" s="34"/>
      <c r="AE1750" s="34"/>
    </row>
    <row r="1751" spans="5:31">
      <c r="E1751" s="34"/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34"/>
      <c r="AD1751" s="34"/>
      <c r="AE1751" s="34"/>
    </row>
    <row r="1752" spans="5:31"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4"/>
      <c r="Y1752" s="34"/>
      <c r="Z1752" s="34"/>
      <c r="AA1752" s="34"/>
      <c r="AB1752" s="34"/>
      <c r="AC1752" s="34"/>
      <c r="AD1752" s="34"/>
      <c r="AE1752" s="34"/>
    </row>
    <row r="1753" spans="5:31">
      <c r="E1753" s="34"/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</row>
    <row r="1754" spans="5:31">
      <c r="E1754" s="34"/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  <c r="R1754" s="34"/>
      <c r="S1754" s="34"/>
      <c r="T1754" s="34"/>
      <c r="U1754" s="34"/>
      <c r="V1754" s="34"/>
      <c r="W1754" s="34"/>
      <c r="X1754" s="34"/>
      <c r="Y1754" s="34"/>
      <c r="Z1754" s="34"/>
      <c r="AA1754" s="34"/>
      <c r="AB1754" s="34"/>
      <c r="AC1754" s="34"/>
      <c r="AD1754" s="34"/>
      <c r="AE1754" s="34"/>
    </row>
    <row r="1755" spans="5:31">
      <c r="E1755" s="34"/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  <c r="R1755" s="34"/>
      <c r="S1755" s="34"/>
      <c r="T1755" s="34"/>
      <c r="U1755" s="34"/>
      <c r="V1755" s="34"/>
      <c r="W1755" s="34"/>
      <c r="X1755" s="34"/>
      <c r="Y1755" s="34"/>
      <c r="Z1755" s="34"/>
      <c r="AA1755" s="34"/>
      <c r="AB1755" s="34"/>
      <c r="AC1755" s="34"/>
      <c r="AD1755" s="34"/>
      <c r="AE1755" s="34"/>
    </row>
    <row r="1756" spans="5:31">
      <c r="E1756" s="34"/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  <c r="R1756" s="34"/>
      <c r="S1756" s="34"/>
      <c r="T1756" s="34"/>
      <c r="U1756" s="34"/>
      <c r="V1756" s="34"/>
      <c r="W1756" s="34"/>
      <c r="X1756" s="34"/>
      <c r="Y1756" s="34"/>
      <c r="Z1756" s="34"/>
      <c r="AA1756" s="34"/>
      <c r="AB1756" s="34"/>
      <c r="AC1756" s="34"/>
      <c r="AD1756" s="34"/>
      <c r="AE1756" s="34"/>
    </row>
    <row r="1757" spans="5:31">
      <c r="E1757" s="34"/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  <c r="R1757" s="34"/>
      <c r="S1757" s="34"/>
      <c r="T1757" s="34"/>
      <c r="U1757" s="34"/>
      <c r="V1757" s="34"/>
      <c r="W1757" s="34"/>
      <c r="X1757" s="34"/>
      <c r="Y1757" s="34"/>
      <c r="Z1757" s="34"/>
      <c r="AA1757" s="34"/>
      <c r="AB1757" s="34"/>
      <c r="AC1757" s="34"/>
      <c r="AD1757" s="34"/>
      <c r="AE1757" s="34"/>
    </row>
    <row r="1758" spans="5:31">
      <c r="E1758" s="34"/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  <c r="R1758" s="34"/>
      <c r="S1758" s="34"/>
      <c r="T1758" s="34"/>
      <c r="U1758" s="34"/>
      <c r="V1758" s="34"/>
      <c r="W1758" s="34"/>
      <c r="X1758" s="34"/>
      <c r="Y1758" s="34"/>
      <c r="Z1758" s="34"/>
      <c r="AA1758" s="34"/>
      <c r="AB1758" s="34"/>
      <c r="AC1758" s="34"/>
      <c r="AD1758" s="34"/>
      <c r="AE1758" s="34"/>
    </row>
    <row r="1759" spans="5:31">
      <c r="E1759" s="34"/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  <c r="R1759" s="34"/>
      <c r="S1759" s="34"/>
      <c r="T1759" s="34"/>
      <c r="U1759" s="34"/>
      <c r="V1759" s="34"/>
      <c r="W1759" s="34"/>
      <c r="X1759" s="34"/>
      <c r="Y1759" s="34"/>
      <c r="Z1759" s="34"/>
      <c r="AA1759" s="34"/>
      <c r="AB1759" s="34"/>
      <c r="AC1759" s="34"/>
      <c r="AD1759" s="34"/>
      <c r="AE1759" s="34"/>
    </row>
    <row r="1760" spans="5:31">
      <c r="E1760" s="34"/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  <c r="R1760" s="34"/>
      <c r="S1760" s="34"/>
      <c r="T1760" s="34"/>
      <c r="U1760" s="34"/>
      <c r="V1760" s="34"/>
      <c r="W1760" s="34"/>
      <c r="X1760" s="34"/>
      <c r="Y1760" s="34"/>
      <c r="Z1760" s="34"/>
      <c r="AA1760" s="34"/>
      <c r="AB1760" s="34"/>
      <c r="AC1760" s="34"/>
      <c r="AD1760" s="34"/>
      <c r="AE1760" s="34"/>
    </row>
    <row r="1761" spans="5:31">
      <c r="E1761" s="34"/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  <c r="R1761" s="34"/>
      <c r="S1761" s="34"/>
      <c r="T1761" s="34"/>
      <c r="U1761" s="34"/>
      <c r="V1761" s="34"/>
      <c r="W1761" s="34"/>
      <c r="X1761" s="34"/>
      <c r="Y1761" s="34"/>
      <c r="Z1761" s="34"/>
      <c r="AA1761" s="34"/>
      <c r="AB1761" s="34"/>
      <c r="AC1761" s="34"/>
      <c r="AD1761" s="34"/>
      <c r="AE1761" s="34"/>
    </row>
    <row r="1762" spans="5:31">
      <c r="E1762" s="34"/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  <c r="R1762" s="34"/>
      <c r="S1762" s="34"/>
      <c r="T1762" s="34"/>
      <c r="U1762" s="34"/>
      <c r="V1762" s="34"/>
      <c r="W1762" s="34"/>
      <c r="X1762" s="34"/>
      <c r="Y1762" s="34"/>
      <c r="Z1762" s="34"/>
      <c r="AA1762" s="34"/>
      <c r="AB1762" s="34"/>
      <c r="AC1762" s="34"/>
      <c r="AD1762" s="34"/>
      <c r="AE1762" s="34"/>
    </row>
    <row r="1763" spans="5:31">
      <c r="E1763" s="34"/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  <c r="R1763" s="34"/>
      <c r="S1763" s="34"/>
      <c r="T1763" s="34"/>
      <c r="U1763" s="34"/>
      <c r="V1763" s="34"/>
      <c r="W1763" s="34"/>
      <c r="X1763" s="34"/>
      <c r="Y1763" s="34"/>
      <c r="Z1763" s="34"/>
      <c r="AA1763" s="34"/>
      <c r="AB1763" s="34"/>
      <c r="AC1763" s="34"/>
      <c r="AD1763" s="34"/>
      <c r="AE1763" s="34"/>
    </row>
    <row r="1764" spans="5:31">
      <c r="E1764" s="34"/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  <c r="R1764" s="34"/>
      <c r="S1764" s="34"/>
      <c r="T1764" s="34"/>
      <c r="U1764" s="34"/>
      <c r="V1764" s="34"/>
      <c r="W1764" s="34"/>
      <c r="X1764" s="34"/>
      <c r="Y1764" s="34"/>
      <c r="Z1764" s="34"/>
      <c r="AA1764" s="34"/>
      <c r="AB1764" s="34"/>
      <c r="AC1764" s="34"/>
      <c r="AD1764" s="34"/>
      <c r="AE1764" s="34"/>
    </row>
    <row r="1765" spans="5:31">
      <c r="E1765" s="34"/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  <c r="R1765" s="34"/>
      <c r="S1765" s="34"/>
      <c r="T1765" s="34"/>
      <c r="U1765" s="34"/>
      <c r="V1765" s="34"/>
      <c r="W1765" s="34"/>
      <c r="X1765" s="34"/>
      <c r="Y1765" s="34"/>
      <c r="Z1765" s="34"/>
      <c r="AA1765" s="34"/>
      <c r="AB1765" s="34"/>
      <c r="AC1765" s="34"/>
      <c r="AD1765" s="34"/>
      <c r="AE1765" s="34"/>
    </row>
    <row r="1766" spans="5:31">
      <c r="E1766" s="34"/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  <c r="R1766" s="34"/>
      <c r="S1766" s="34"/>
      <c r="T1766" s="34"/>
      <c r="U1766" s="34"/>
      <c r="V1766" s="34"/>
      <c r="W1766" s="34"/>
      <c r="X1766" s="34"/>
      <c r="Y1766" s="34"/>
      <c r="Z1766" s="34"/>
      <c r="AA1766" s="34"/>
      <c r="AB1766" s="34"/>
      <c r="AC1766" s="34"/>
      <c r="AD1766" s="34"/>
      <c r="AE1766" s="34"/>
    </row>
    <row r="1767" spans="5:31">
      <c r="E1767" s="34"/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  <c r="R1767" s="34"/>
      <c r="S1767" s="34"/>
      <c r="T1767" s="34"/>
      <c r="U1767" s="34"/>
      <c r="V1767" s="34"/>
      <c r="W1767" s="34"/>
      <c r="X1767" s="34"/>
      <c r="Y1767" s="34"/>
      <c r="Z1767" s="34"/>
      <c r="AA1767" s="34"/>
      <c r="AB1767" s="34"/>
      <c r="AC1767" s="34"/>
      <c r="AD1767" s="34"/>
      <c r="AE1767" s="34"/>
    </row>
    <row r="1768" spans="5:31">
      <c r="E1768" s="34"/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  <c r="R1768" s="34"/>
      <c r="S1768" s="34"/>
      <c r="T1768" s="34"/>
      <c r="U1768" s="34"/>
      <c r="V1768" s="34"/>
      <c r="W1768" s="34"/>
      <c r="X1768" s="34"/>
      <c r="Y1768" s="34"/>
      <c r="Z1768" s="34"/>
      <c r="AA1768" s="34"/>
      <c r="AB1768" s="34"/>
      <c r="AC1768" s="34"/>
      <c r="AD1768" s="34"/>
      <c r="AE1768" s="34"/>
    </row>
    <row r="1769" spans="5:31">
      <c r="E1769" s="34"/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  <c r="R1769" s="34"/>
      <c r="S1769" s="34"/>
      <c r="T1769" s="34"/>
      <c r="U1769" s="34"/>
      <c r="V1769" s="34"/>
      <c r="W1769" s="34"/>
      <c r="X1769" s="34"/>
      <c r="Y1769" s="34"/>
      <c r="Z1769" s="34"/>
      <c r="AA1769" s="34"/>
      <c r="AB1769" s="34"/>
      <c r="AC1769" s="34"/>
      <c r="AD1769" s="34"/>
      <c r="AE1769" s="34"/>
    </row>
    <row r="1770" spans="5:31">
      <c r="E1770" s="34"/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  <c r="R1770" s="34"/>
      <c r="S1770" s="34"/>
      <c r="T1770" s="34"/>
      <c r="U1770" s="34"/>
      <c r="V1770" s="34"/>
      <c r="W1770" s="34"/>
      <c r="X1770" s="34"/>
      <c r="Y1770" s="34"/>
      <c r="Z1770" s="34"/>
      <c r="AA1770" s="34"/>
      <c r="AB1770" s="34"/>
      <c r="AC1770" s="34"/>
      <c r="AD1770" s="34"/>
      <c r="AE1770" s="34"/>
    </row>
    <row r="1771" spans="5:31">
      <c r="E1771" s="34"/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  <c r="R1771" s="34"/>
      <c r="S1771" s="34"/>
      <c r="T1771" s="34"/>
      <c r="U1771" s="34"/>
      <c r="V1771" s="34"/>
      <c r="W1771" s="34"/>
      <c r="X1771" s="34"/>
      <c r="Y1771" s="34"/>
      <c r="Z1771" s="34"/>
      <c r="AA1771" s="34"/>
      <c r="AB1771" s="34"/>
      <c r="AC1771" s="34"/>
      <c r="AD1771" s="34"/>
      <c r="AE1771" s="34"/>
    </row>
    <row r="1772" spans="5:31">
      <c r="E1772" s="34"/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  <c r="R1772" s="34"/>
      <c r="S1772" s="34"/>
      <c r="T1772" s="34"/>
      <c r="U1772" s="34"/>
      <c r="V1772" s="34"/>
      <c r="W1772" s="34"/>
      <c r="X1772" s="34"/>
      <c r="Y1772" s="34"/>
      <c r="Z1772" s="34"/>
      <c r="AA1772" s="34"/>
      <c r="AB1772" s="34"/>
      <c r="AC1772" s="34"/>
      <c r="AD1772" s="34"/>
      <c r="AE1772" s="34"/>
    </row>
    <row r="1773" spans="5:31">
      <c r="E1773" s="34"/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  <c r="R1773" s="34"/>
      <c r="S1773" s="34"/>
      <c r="T1773" s="34"/>
      <c r="U1773" s="34"/>
      <c r="V1773" s="34"/>
      <c r="W1773" s="34"/>
      <c r="X1773" s="34"/>
      <c r="Y1773" s="34"/>
      <c r="Z1773" s="34"/>
      <c r="AA1773" s="34"/>
      <c r="AB1773" s="34"/>
      <c r="AC1773" s="34"/>
      <c r="AD1773" s="34"/>
      <c r="AE1773" s="34"/>
    </row>
    <row r="1774" spans="5:31">
      <c r="E1774" s="34"/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  <c r="R1774" s="34"/>
      <c r="S1774" s="34"/>
      <c r="T1774" s="34"/>
      <c r="U1774" s="34"/>
      <c r="V1774" s="34"/>
      <c r="W1774" s="34"/>
      <c r="X1774" s="34"/>
      <c r="Y1774" s="34"/>
      <c r="Z1774" s="34"/>
      <c r="AA1774" s="34"/>
      <c r="AB1774" s="34"/>
      <c r="AC1774" s="34"/>
      <c r="AD1774" s="34"/>
      <c r="AE1774" s="34"/>
    </row>
    <row r="1775" spans="5:31">
      <c r="E1775" s="34"/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  <c r="R1775" s="34"/>
      <c r="S1775" s="34"/>
      <c r="T1775" s="34"/>
      <c r="U1775" s="34"/>
      <c r="V1775" s="34"/>
      <c r="W1775" s="34"/>
      <c r="X1775" s="34"/>
      <c r="Y1775" s="34"/>
      <c r="Z1775" s="34"/>
      <c r="AA1775" s="34"/>
      <c r="AB1775" s="34"/>
      <c r="AC1775" s="34"/>
      <c r="AD1775" s="34"/>
      <c r="AE1775" s="34"/>
    </row>
    <row r="1776" spans="5:31">
      <c r="E1776" s="34"/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  <c r="R1776" s="34"/>
      <c r="S1776" s="34"/>
      <c r="T1776" s="34"/>
      <c r="U1776" s="34"/>
      <c r="V1776" s="34"/>
      <c r="W1776" s="34"/>
      <c r="X1776" s="34"/>
      <c r="Y1776" s="34"/>
      <c r="Z1776" s="34"/>
      <c r="AA1776" s="34"/>
      <c r="AB1776" s="34"/>
      <c r="AC1776" s="34"/>
      <c r="AD1776" s="34"/>
      <c r="AE1776" s="34"/>
    </row>
    <row r="1777" spans="5:31">
      <c r="E1777" s="34"/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  <c r="R1777" s="34"/>
      <c r="S1777" s="34"/>
      <c r="T1777" s="34"/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</row>
    <row r="1778" spans="5:31">
      <c r="E1778" s="34"/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  <c r="R1778" s="34"/>
      <c r="S1778" s="34"/>
      <c r="T1778" s="34"/>
      <c r="U1778" s="34"/>
      <c r="V1778" s="34"/>
      <c r="W1778" s="34"/>
      <c r="X1778" s="34"/>
      <c r="Y1778" s="34"/>
      <c r="Z1778" s="34"/>
      <c r="AA1778" s="34"/>
      <c r="AB1778" s="34"/>
      <c r="AC1778" s="34"/>
      <c r="AD1778" s="34"/>
      <c r="AE1778" s="34"/>
    </row>
    <row r="1779" spans="5:31">
      <c r="E1779" s="34"/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  <c r="R1779" s="34"/>
      <c r="S1779" s="34"/>
      <c r="T1779" s="34"/>
      <c r="U1779" s="34"/>
      <c r="V1779" s="34"/>
      <c r="W1779" s="34"/>
      <c r="X1779" s="34"/>
      <c r="Y1779" s="34"/>
      <c r="Z1779" s="34"/>
      <c r="AA1779" s="34"/>
      <c r="AB1779" s="34"/>
      <c r="AC1779" s="34"/>
      <c r="AD1779" s="34"/>
      <c r="AE1779" s="34"/>
    </row>
    <row r="1780" spans="5:31">
      <c r="E1780" s="34"/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  <c r="R1780" s="34"/>
      <c r="S1780" s="34"/>
      <c r="T1780" s="34"/>
      <c r="U1780" s="34"/>
      <c r="V1780" s="34"/>
      <c r="W1780" s="34"/>
      <c r="X1780" s="34"/>
      <c r="Y1780" s="34"/>
      <c r="Z1780" s="34"/>
      <c r="AA1780" s="34"/>
      <c r="AB1780" s="34"/>
      <c r="AC1780" s="34"/>
      <c r="AD1780" s="34"/>
      <c r="AE1780" s="34"/>
    </row>
    <row r="1781" spans="5:31">
      <c r="E1781" s="34"/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</row>
    <row r="1782" spans="5:31">
      <c r="E1782" s="34"/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  <c r="R1782" s="34"/>
      <c r="S1782" s="34"/>
      <c r="T1782" s="34"/>
      <c r="U1782" s="34"/>
      <c r="V1782" s="34"/>
      <c r="W1782" s="34"/>
      <c r="X1782" s="34"/>
      <c r="Y1782" s="34"/>
      <c r="Z1782" s="34"/>
      <c r="AA1782" s="34"/>
      <c r="AB1782" s="34"/>
      <c r="AC1782" s="34"/>
      <c r="AD1782" s="34"/>
      <c r="AE1782" s="34"/>
    </row>
    <row r="1783" spans="5:31">
      <c r="E1783" s="34"/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</row>
    <row r="1784" spans="5:31">
      <c r="E1784" s="34"/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34"/>
      <c r="AD1784" s="34"/>
      <c r="AE1784" s="34"/>
    </row>
    <row r="1785" spans="5:31">
      <c r="E1785" s="34"/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</row>
    <row r="1786" spans="5:31"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4"/>
      <c r="Y1786" s="34"/>
      <c r="Z1786" s="34"/>
      <c r="AA1786" s="34"/>
      <c r="AB1786" s="34"/>
      <c r="AC1786" s="34"/>
      <c r="AD1786" s="34"/>
      <c r="AE1786" s="34"/>
    </row>
    <row r="1787" spans="5:31">
      <c r="E1787" s="34"/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</row>
    <row r="1788" spans="5:31">
      <c r="E1788" s="34"/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  <c r="R1788" s="34"/>
      <c r="S1788" s="34"/>
      <c r="T1788" s="34"/>
      <c r="U1788" s="34"/>
      <c r="V1788" s="34"/>
      <c r="W1788" s="34"/>
      <c r="X1788" s="34"/>
      <c r="Y1788" s="34"/>
      <c r="Z1788" s="34"/>
      <c r="AA1788" s="34"/>
      <c r="AB1788" s="34"/>
      <c r="AC1788" s="34"/>
      <c r="AD1788" s="34"/>
      <c r="AE1788" s="34"/>
    </row>
    <row r="1789" spans="5:31">
      <c r="E1789" s="34"/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</row>
    <row r="1790" spans="5:31">
      <c r="E1790" s="34"/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  <c r="R1790" s="34"/>
      <c r="S1790" s="34"/>
      <c r="T1790" s="34"/>
      <c r="U1790" s="34"/>
      <c r="V1790" s="34"/>
      <c r="W1790" s="34"/>
      <c r="X1790" s="34"/>
      <c r="Y1790" s="34"/>
      <c r="Z1790" s="34"/>
      <c r="AA1790" s="34"/>
      <c r="AB1790" s="34"/>
      <c r="AC1790" s="34"/>
      <c r="AD1790" s="34"/>
      <c r="AE1790" s="34"/>
    </row>
    <row r="1791" spans="5:31">
      <c r="E1791" s="34"/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</row>
    <row r="1792" spans="5:31">
      <c r="E1792" s="34"/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34"/>
      <c r="AD1792" s="34"/>
      <c r="AE1792" s="34"/>
    </row>
    <row r="1793" spans="5:31">
      <c r="E1793" s="34"/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</row>
    <row r="1794" spans="5:31">
      <c r="E1794" s="34"/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  <c r="R1794" s="34"/>
      <c r="S1794" s="34"/>
      <c r="T1794" s="34"/>
      <c r="U1794" s="34"/>
      <c r="V1794" s="34"/>
      <c r="W1794" s="34"/>
      <c r="X1794" s="34"/>
      <c r="Y1794" s="34"/>
      <c r="Z1794" s="34"/>
      <c r="AA1794" s="34"/>
      <c r="AB1794" s="34"/>
      <c r="AC1794" s="34"/>
      <c r="AD1794" s="34"/>
      <c r="AE1794" s="34"/>
    </row>
    <row r="1795" spans="5:31">
      <c r="E1795" s="34"/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</row>
    <row r="1796" spans="5:31">
      <c r="E1796" s="34"/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  <c r="R1796" s="34"/>
      <c r="S1796" s="34"/>
      <c r="T1796" s="34"/>
      <c r="U1796" s="34"/>
      <c r="V1796" s="34"/>
      <c r="W1796" s="34"/>
      <c r="X1796" s="34"/>
      <c r="Y1796" s="34"/>
      <c r="Z1796" s="34"/>
      <c r="AA1796" s="34"/>
      <c r="AB1796" s="34"/>
      <c r="AC1796" s="34"/>
      <c r="AD1796" s="34"/>
      <c r="AE1796" s="34"/>
    </row>
    <row r="1797" spans="5:31">
      <c r="E1797" s="34"/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  <c r="R1797" s="34"/>
      <c r="S1797" s="34"/>
      <c r="T1797" s="34"/>
      <c r="U1797" s="34"/>
      <c r="V1797" s="34"/>
      <c r="W1797" s="34"/>
      <c r="X1797" s="34"/>
      <c r="Y1797" s="34"/>
      <c r="Z1797" s="34"/>
      <c r="AA1797" s="34"/>
      <c r="AB1797" s="34"/>
      <c r="AC1797" s="34"/>
      <c r="AD1797" s="34"/>
      <c r="AE1797" s="34"/>
    </row>
    <row r="1798" spans="5:31">
      <c r="E1798" s="34"/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  <c r="R1798" s="34"/>
      <c r="S1798" s="34"/>
      <c r="T1798" s="34"/>
      <c r="U1798" s="34"/>
      <c r="V1798" s="34"/>
      <c r="W1798" s="34"/>
      <c r="X1798" s="34"/>
      <c r="Y1798" s="34"/>
      <c r="Z1798" s="34"/>
      <c r="AA1798" s="34"/>
      <c r="AB1798" s="34"/>
      <c r="AC1798" s="34"/>
      <c r="AD1798" s="34"/>
      <c r="AE1798" s="34"/>
    </row>
    <row r="1799" spans="5:31">
      <c r="E1799" s="34"/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  <c r="R1799" s="34"/>
      <c r="S1799" s="34"/>
      <c r="T1799" s="34"/>
      <c r="U1799" s="34"/>
      <c r="V1799" s="34"/>
      <c r="W1799" s="34"/>
      <c r="X1799" s="34"/>
      <c r="Y1799" s="34"/>
      <c r="Z1799" s="34"/>
      <c r="AA1799" s="34"/>
      <c r="AB1799" s="34"/>
      <c r="AC1799" s="34"/>
      <c r="AD1799" s="34"/>
      <c r="AE1799" s="34"/>
    </row>
    <row r="1800" spans="5:31">
      <c r="E1800" s="34"/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  <c r="R1800" s="34"/>
      <c r="S1800" s="34"/>
      <c r="T1800" s="34"/>
      <c r="U1800" s="34"/>
      <c r="V1800" s="34"/>
      <c r="W1800" s="34"/>
      <c r="X1800" s="34"/>
      <c r="Y1800" s="34"/>
      <c r="Z1800" s="34"/>
      <c r="AA1800" s="34"/>
      <c r="AB1800" s="34"/>
      <c r="AC1800" s="34"/>
      <c r="AD1800" s="34"/>
      <c r="AE1800" s="34"/>
    </row>
    <row r="1801" spans="5:31">
      <c r="E1801" s="34"/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  <c r="R1801" s="34"/>
      <c r="S1801" s="34"/>
      <c r="T1801" s="34"/>
      <c r="U1801" s="34"/>
      <c r="V1801" s="34"/>
      <c r="W1801" s="34"/>
      <c r="X1801" s="34"/>
      <c r="Y1801" s="34"/>
      <c r="Z1801" s="34"/>
      <c r="AA1801" s="34"/>
      <c r="AB1801" s="34"/>
      <c r="AC1801" s="34"/>
      <c r="AD1801" s="34"/>
      <c r="AE1801" s="34"/>
    </row>
    <row r="1802" spans="5:31">
      <c r="E1802" s="34"/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  <c r="R1802" s="34"/>
      <c r="S1802" s="34"/>
      <c r="T1802" s="34"/>
      <c r="U1802" s="34"/>
      <c r="V1802" s="34"/>
      <c r="W1802" s="34"/>
      <c r="X1802" s="34"/>
      <c r="Y1802" s="34"/>
      <c r="Z1802" s="34"/>
      <c r="AA1802" s="34"/>
      <c r="AB1802" s="34"/>
      <c r="AC1802" s="34"/>
      <c r="AD1802" s="34"/>
      <c r="AE1802" s="34"/>
    </row>
    <row r="1803" spans="5:31">
      <c r="E1803" s="34"/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  <c r="R1803" s="34"/>
      <c r="S1803" s="34"/>
      <c r="T1803" s="34"/>
      <c r="U1803" s="34"/>
      <c r="V1803" s="34"/>
      <c r="W1803" s="34"/>
      <c r="X1803" s="34"/>
      <c r="Y1803" s="34"/>
      <c r="Z1803" s="34"/>
      <c r="AA1803" s="34"/>
      <c r="AB1803" s="34"/>
      <c r="AC1803" s="34"/>
      <c r="AD1803" s="34"/>
      <c r="AE1803" s="34"/>
    </row>
    <row r="1804" spans="5:31">
      <c r="E1804" s="34"/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  <c r="R1804" s="34"/>
      <c r="S1804" s="34"/>
      <c r="T1804" s="34"/>
      <c r="U1804" s="34"/>
      <c r="V1804" s="34"/>
      <c r="W1804" s="34"/>
      <c r="X1804" s="34"/>
      <c r="Y1804" s="34"/>
      <c r="Z1804" s="34"/>
      <c r="AA1804" s="34"/>
      <c r="AB1804" s="34"/>
      <c r="AC1804" s="34"/>
      <c r="AD1804" s="34"/>
      <c r="AE1804" s="34"/>
    </row>
    <row r="1805" spans="5:31">
      <c r="E1805" s="34"/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  <c r="R1805" s="34"/>
      <c r="S1805" s="34"/>
      <c r="T1805" s="34"/>
      <c r="U1805" s="34"/>
      <c r="V1805" s="34"/>
      <c r="W1805" s="34"/>
      <c r="X1805" s="34"/>
      <c r="Y1805" s="34"/>
      <c r="Z1805" s="34"/>
      <c r="AA1805" s="34"/>
      <c r="AB1805" s="34"/>
      <c r="AC1805" s="34"/>
      <c r="AD1805" s="34"/>
      <c r="AE1805" s="34"/>
    </row>
    <row r="1806" spans="5:31">
      <c r="E1806" s="34"/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  <c r="R1806" s="34"/>
      <c r="S1806" s="34"/>
      <c r="T1806" s="34"/>
      <c r="U1806" s="34"/>
      <c r="V1806" s="34"/>
      <c r="W1806" s="34"/>
      <c r="X1806" s="34"/>
      <c r="Y1806" s="34"/>
      <c r="Z1806" s="34"/>
      <c r="AA1806" s="34"/>
      <c r="AB1806" s="34"/>
      <c r="AC1806" s="34"/>
      <c r="AD1806" s="34"/>
      <c r="AE1806" s="34"/>
    </row>
    <row r="1807" spans="5:31">
      <c r="E1807" s="34"/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  <c r="R1807" s="34"/>
      <c r="S1807" s="34"/>
      <c r="T1807" s="34"/>
      <c r="U1807" s="34"/>
      <c r="V1807" s="34"/>
      <c r="W1807" s="34"/>
      <c r="X1807" s="34"/>
      <c r="Y1807" s="34"/>
      <c r="Z1807" s="34"/>
      <c r="AA1807" s="34"/>
      <c r="AB1807" s="34"/>
      <c r="AC1807" s="34"/>
      <c r="AD1807" s="34"/>
      <c r="AE1807" s="34"/>
    </row>
    <row r="1808" spans="5:31">
      <c r="E1808" s="34"/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  <c r="R1808" s="34"/>
      <c r="S1808" s="34"/>
      <c r="T1808" s="34"/>
      <c r="U1808" s="34"/>
      <c r="V1808" s="34"/>
      <c r="W1808" s="34"/>
      <c r="X1808" s="34"/>
      <c r="Y1808" s="34"/>
      <c r="Z1808" s="34"/>
      <c r="AA1808" s="34"/>
      <c r="AB1808" s="34"/>
      <c r="AC1808" s="34"/>
      <c r="AD1808" s="34"/>
      <c r="AE1808" s="34"/>
    </row>
    <row r="1809" spans="5:31">
      <c r="E1809" s="34"/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  <c r="R1809" s="34"/>
      <c r="S1809" s="34"/>
      <c r="T1809" s="34"/>
      <c r="U1809" s="34"/>
      <c r="V1809" s="34"/>
      <c r="W1809" s="34"/>
      <c r="X1809" s="34"/>
      <c r="Y1809" s="34"/>
      <c r="Z1809" s="34"/>
      <c r="AA1809" s="34"/>
      <c r="AB1809" s="34"/>
      <c r="AC1809" s="34"/>
      <c r="AD1809" s="34"/>
      <c r="AE1809" s="34"/>
    </row>
    <row r="1810" spans="5:31">
      <c r="E1810" s="34"/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  <c r="R1810" s="34"/>
      <c r="S1810" s="34"/>
      <c r="T1810" s="34"/>
      <c r="U1810" s="34"/>
      <c r="V1810" s="34"/>
      <c r="W1810" s="34"/>
      <c r="X1810" s="34"/>
      <c r="Y1810" s="34"/>
      <c r="Z1810" s="34"/>
      <c r="AA1810" s="34"/>
      <c r="AB1810" s="34"/>
      <c r="AC1810" s="34"/>
      <c r="AD1810" s="34"/>
      <c r="AE1810" s="34"/>
    </row>
    <row r="1811" spans="5:31">
      <c r="E1811" s="34"/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  <c r="R1811" s="34"/>
      <c r="S1811" s="34"/>
      <c r="T1811" s="34"/>
      <c r="U1811" s="34"/>
      <c r="V1811" s="34"/>
      <c r="W1811" s="34"/>
      <c r="X1811" s="34"/>
      <c r="Y1811" s="34"/>
      <c r="Z1811" s="34"/>
      <c r="AA1811" s="34"/>
      <c r="AB1811" s="34"/>
      <c r="AC1811" s="34"/>
      <c r="AD1811" s="34"/>
      <c r="AE1811" s="34"/>
    </row>
    <row r="1812" spans="5:31">
      <c r="E1812" s="34"/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  <c r="R1812" s="34"/>
      <c r="S1812" s="34"/>
      <c r="T1812" s="34"/>
      <c r="U1812" s="34"/>
      <c r="V1812" s="34"/>
      <c r="W1812" s="34"/>
      <c r="X1812" s="34"/>
      <c r="Y1812" s="34"/>
      <c r="Z1812" s="34"/>
      <c r="AA1812" s="34"/>
      <c r="AB1812" s="34"/>
      <c r="AC1812" s="34"/>
      <c r="AD1812" s="34"/>
      <c r="AE1812" s="34"/>
    </row>
    <row r="1813" spans="5:31">
      <c r="E1813" s="34"/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  <c r="R1813" s="34"/>
      <c r="S1813" s="34"/>
      <c r="T1813" s="34"/>
      <c r="U1813" s="34"/>
      <c r="V1813" s="34"/>
      <c r="W1813" s="34"/>
      <c r="X1813" s="34"/>
      <c r="Y1813" s="34"/>
      <c r="Z1813" s="34"/>
      <c r="AA1813" s="34"/>
      <c r="AB1813" s="34"/>
      <c r="AC1813" s="34"/>
      <c r="AD1813" s="34"/>
      <c r="AE1813" s="34"/>
    </row>
    <row r="1814" spans="5:31"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4"/>
      <c r="Y1814" s="34"/>
      <c r="Z1814" s="34"/>
      <c r="AA1814" s="34"/>
      <c r="AB1814" s="34"/>
      <c r="AC1814" s="34"/>
      <c r="AD1814" s="34"/>
      <c r="AE1814" s="34"/>
    </row>
    <row r="1815" spans="5:31">
      <c r="E1815" s="34"/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  <c r="R1815" s="34"/>
      <c r="S1815" s="34"/>
      <c r="T1815" s="34"/>
      <c r="U1815" s="34"/>
      <c r="V1815" s="34"/>
      <c r="W1815" s="34"/>
      <c r="X1815" s="34"/>
      <c r="Y1815" s="34"/>
      <c r="Z1815" s="34"/>
      <c r="AA1815" s="34"/>
      <c r="AB1815" s="34"/>
      <c r="AC1815" s="34"/>
      <c r="AD1815" s="34"/>
      <c r="AE1815" s="34"/>
    </row>
    <row r="1816" spans="5:31">
      <c r="E1816" s="34"/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  <c r="R1816" s="34"/>
      <c r="S1816" s="34"/>
      <c r="T1816" s="34"/>
      <c r="U1816" s="34"/>
      <c r="V1816" s="34"/>
      <c r="W1816" s="34"/>
      <c r="X1816" s="34"/>
      <c r="Y1816" s="34"/>
      <c r="Z1816" s="34"/>
      <c r="AA1816" s="34"/>
      <c r="AB1816" s="34"/>
      <c r="AC1816" s="34"/>
      <c r="AD1816" s="34"/>
      <c r="AE1816" s="34"/>
    </row>
    <row r="1817" spans="5:31">
      <c r="E1817" s="34"/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  <c r="R1817" s="34"/>
      <c r="S1817" s="34"/>
      <c r="T1817" s="34"/>
      <c r="U1817" s="34"/>
      <c r="V1817" s="34"/>
      <c r="W1817" s="34"/>
      <c r="X1817" s="34"/>
      <c r="Y1817" s="34"/>
      <c r="Z1817" s="34"/>
      <c r="AA1817" s="34"/>
      <c r="AB1817" s="34"/>
      <c r="AC1817" s="34"/>
      <c r="AD1817" s="34"/>
      <c r="AE1817" s="34"/>
    </row>
    <row r="1818" spans="5:31">
      <c r="E1818" s="34"/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  <c r="R1818" s="34"/>
      <c r="S1818" s="34"/>
      <c r="T1818" s="34"/>
      <c r="U1818" s="34"/>
      <c r="V1818" s="34"/>
      <c r="W1818" s="34"/>
      <c r="X1818" s="34"/>
      <c r="Y1818" s="34"/>
      <c r="Z1818" s="34"/>
      <c r="AA1818" s="34"/>
      <c r="AB1818" s="34"/>
      <c r="AC1818" s="34"/>
      <c r="AD1818" s="34"/>
      <c r="AE1818" s="34"/>
    </row>
    <row r="1819" spans="5:31">
      <c r="E1819" s="34"/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  <c r="R1819" s="34"/>
      <c r="S1819" s="34"/>
      <c r="T1819" s="34"/>
      <c r="U1819" s="34"/>
      <c r="V1819" s="34"/>
      <c r="W1819" s="34"/>
      <c r="X1819" s="34"/>
      <c r="Y1819" s="34"/>
      <c r="Z1819" s="34"/>
      <c r="AA1819" s="34"/>
      <c r="AB1819" s="34"/>
      <c r="AC1819" s="34"/>
      <c r="AD1819" s="34"/>
      <c r="AE1819" s="34"/>
    </row>
    <row r="1820" spans="5:31">
      <c r="E1820" s="34"/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  <c r="R1820" s="34"/>
      <c r="S1820" s="34"/>
      <c r="T1820" s="34"/>
      <c r="U1820" s="34"/>
      <c r="V1820" s="34"/>
      <c r="W1820" s="34"/>
      <c r="X1820" s="34"/>
      <c r="Y1820" s="34"/>
      <c r="Z1820" s="34"/>
      <c r="AA1820" s="34"/>
      <c r="AB1820" s="34"/>
      <c r="AC1820" s="34"/>
      <c r="AD1820" s="34"/>
      <c r="AE1820" s="34"/>
    </row>
    <row r="1821" spans="5:31">
      <c r="E1821" s="34"/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  <c r="R1821" s="34"/>
      <c r="S1821" s="34"/>
      <c r="T1821" s="34"/>
      <c r="U1821" s="34"/>
      <c r="V1821" s="34"/>
      <c r="W1821" s="34"/>
      <c r="X1821" s="34"/>
      <c r="Y1821" s="34"/>
      <c r="Z1821" s="34"/>
      <c r="AA1821" s="34"/>
      <c r="AB1821" s="34"/>
      <c r="AC1821" s="34"/>
      <c r="AD1821" s="34"/>
      <c r="AE1821" s="34"/>
    </row>
    <row r="1822" spans="5:31">
      <c r="E1822" s="34"/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  <c r="R1822" s="34"/>
      <c r="S1822" s="34"/>
      <c r="T1822" s="34"/>
      <c r="U1822" s="34"/>
      <c r="V1822" s="34"/>
      <c r="W1822" s="34"/>
      <c r="X1822" s="34"/>
      <c r="Y1822" s="34"/>
      <c r="Z1822" s="34"/>
      <c r="AA1822" s="34"/>
      <c r="AB1822" s="34"/>
      <c r="AC1822" s="34"/>
      <c r="AD1822" s="34"/>
      <c r="AE1822" s="34"/>
    </row>
    <row r="1823" spans="5:31">
      <c r="E1823" s="34"/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  <c r="R1823" s="34"/>
      <c r="S1823" s="34"/>
      <c r="T1823" s="34"/>
      <c r="U1823" s="34"/>
      <c r="V1823" s="34"/>
      <c r="W1823" s="34"/>
      <c r="X1823" s="34"/>
      <c r="Y1823" s="34"/>
      <c r="Z1823" s="34"/>
      <c r="AA1823" s="34"/>
      <c r="AB1823" s="34"/>
      <c r="AC1823" s="34"/>
      <c r="AD1823" s="34"/>
      <c r="AE1823" s="34"/>
    </row>
    <row r="1824" spans="5:31">
      <c r="E1824" s="34"/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  <c r="R1824" s="34"/>
      <c r="S1824" s="34"/>
      <c r="T1824" s="34"/>
      <c r="U1824" s="34"/>
      <c r="V1824" s="34"/>
      <c r="W1824" s="34"/>
      <c r="X1824" s="34"/>
      <c r="Y1824" s="34"/>
      <c r="Z1824" s="34"/>
      <c r="AA1824" s="34"/>
      <c r="AB1824" s="34"/>
      <c r="AC1824" s="34"/>
      <c r="AD1824" s="34"/>
      <c r="AE1824" s="34"/>
    </row>
    <row r="1825" spans="5:31">
      <c r="E1825" s="34"/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  <c r="R1825" s="34"/>
      <c r="S1825" s="34"/>
      <c r="T1825" s="34"/>
      <c r="U1825" s="34"/>
      <c r="V1825" s="34"/>
      <c r="W1825" s="34"/>
      <c r="X1825" s="34"/>
      <c r="Y1825" s="34"/>
      <c r="Z1825" s="34"/>
      <c r="AA1825" s="34"/>
      <c r="AB1825" s="34"/>
      <c r="AC1825" s="34"/>
      <c r="AD1825" s="34"/>
      <c r="AE1825" s="34"/>
    </row>
    <row r="1826" spans="5:31">
      <c r="E1826" s="34"/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  <c r="R1826" s="34"/>
      <c r="S1826" s="34"/>
      <c r="T1826" s="34"/>
      <c r="U1826" s="34"/>
      <c r="V1826" s="34"/>
      <c r="W1826" s="34"/>
      <c r="X1826" s="34"/>
      <c r="Y1826" s="34"/>
      <c r="Z1826" s="34"/>
      <c r="AA1826" s="34"/>
      <c r="AB1826" s="34"/>
      <c r="AC1826" s="34"/>
      <c r="AD1826" s="34"/>
      <c r="AE1826" s="34"/>
    </row>
    <row r="1827" spans="5:31">
      <c r="E1827" s="34"/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  <c r="R1827" s="34"/>
      <c r="S1827" s="34"/>
      <c r="T1827" s="34"/>
      <c r="U1827" s="34"/>
      <c r="V1827" s="34"/>
      <c r="W1827" s="34"/>
      <c r="X1827" s="34"/>
      <c r="Y1827" s="34"/>
      <c r="Z1827" s="34"/>
      <c r="AA1827" s="34"/>
      <c r="AB1827" s="34"/>
      <c r="AC1827" s="34"/>
      <c r="AD1827" s="34"/>
      <c r="AE1827" s="34"/>
    </row>
    <row r="1828" spans="5:31">
      <c r="E1828" s="34"/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34"/>
      <c r="AD1828" s="34"/>
      <c r="AE1828" s="34"/>
    </row>
    <row r="1829" spans="5:31">
      <c r="E1829" s="34"/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  <c r="R1829" s="34"/>
      <c r="S1829" s="34"/>
      <c r="T1829" s="34"/>
      <c r="U1829" s="34"/>
      <c r="V1829" s="34"/>
      <c r="W1829" s="34"/>
      <c r="X1829" s="34"/>
      <c r="Y1829" s="34"/>
      <c r="Z1829" s="34"/>
      <c r="AA1829" s="34"/>
      <c r="AB1829" s="34"/>
      <c r="AC1829" s="34"/>
      <c r="AD1829" s="34"/>
      <c r="AE1829" s="34"/>
    </row>
    <row r="1830" spans="5:31">
      <c r="E1830" s="34"/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</row>
    <row r="1831" spans="5:31">
      <c r="E1831" s="34"/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34"/>
      <c r="AD1831" s="34"/>
      <c r="AE1831" s="34"/>
    </row>
    <row r="1832" spans="5:31">
      <c r="E1832" s="34"/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</row>
    <row r="1833" spans="5:31">
      <c r="E1833" s="34"/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34"/>
      <c r="AD1833" s="34"/>
      <c r="AE1833" s="34"/>
    </row>
    <row r="1834" spans="5:31">
      <c r="E1834" s="34"/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</row>
    <row r="1835" spans="5:31">
      <c r="E1835" s="34"/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  <c r="R1835" s="34"/>
      <c r="S1835" s="34"/>
      <c r="T1835" s="34"/>
      <c r="U1835" s="34"/>
      <c r="V1835" s="34"/>
      <c r="W1835" s="34"/>
      <c r="X1835" s="34"/>
      <c r="Y1835" s="34"/>
      <c r="Z1835" s="34"/>
      <c r="AA1835" s="34"/>
      <c r="AB1835" s="34"/>
      <c r="AC1835" s="34"/>
      <c r="AD1835" s="34"/>
      <c r="AE1835" s="34"/>
    </row>
    <row r="1836" spans="5:31">
      <c r="E1836" s="34"/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34"/>
      <c r="AD1836" s="34"/>
      <c r="AE1836" s="34"/>
    </row>
    <row r="1837" spans="5:31">
      <c r="E1837" s="34"/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  <c r="R1837" s="34"/>
      <c r="S1837" s="34"/>
      <c r="T1837" s="34"/>
      <c r="U1837" s="34"/>
      <c r="V1837" s="34"/>
      <c r="W1837" s="34"/>
      <c r="X1837" s="34"/>
      <c r="Y1837" s="34"/>
      <c r="Z1837" s="34"/>
      <c r="AA1837" s="34"/>
      <c r="AB1837" s="34"/>
      <c r="AC1837" s="34"/>
      <c r="AD1837" s="34"/>
      <c r="AE1837" s="34"/>
    </row>
    <row r="1838" spans="5:31">
      <c r="E1838" s="34"/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  <c r="R1838" s="34"/>
      <c r="S1838" s="34"/>
      <c r="T1838" s="34"/>
      <c r="U1838" s="34"/>
      <c r="V1838" s="34"/>
      <c r="W1838" s="34"/>
      <c r="X1838" s="34"/>
      <c r="Y1838" s="34"/>
      <c r="Z1838" s="34"/>
      <c r="AA1838" s="34"/>
      <c r="AB1838" s="34"/>
      <c r="AC1838" s="34"/>
      <c r="AD1838" s="34"/>
      <c r="AE1838" s="34"/>
    </row>
    <row r="1839" spans="5:31">
      <c r="E1839" s="34"/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  <c r="R1839" s="34"/>
      <c r="S1839" s="34"/>
      <c r="T1839" s="34"/>
      <c r="U1839" s="34"/>
      <c r="V1839" s="34"/>
      <c r="W1839" s="34"/>
      <c r="X1839" s="34"/>
      <c r="Y1839" s="34"/>
      <c r="Z1839" s="34"/>
      <c r="AA1839" s="34"/>
      <c r="AB1839" s="34"/>
      <c r="AC1839" s="34"/>
      <c r="AD1839" s="34"/>
      <c r="AE1839" s="34"/>
    </row>
    <row r="1840" spans="5:31">
      <c r="E1840" s="34"/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  <c r="R1840" s="34"/>
      <c r="S1840" s="34"/>
      <c r="T1840" s="34"/>
      <c r="U1840" s="34"/>
      <c r="V1840" s="34"/>
      <c r="W1840" s="34"/>
      <c r="X1840" s="34"/>
      <c r="Y1840" s="34"/>
      <c r="Z1840" s="34"/>
      <c r="AA1840" s="34"/>
      <c r="AB1840" s="34"/>
      <c r="AC1840" s="34"/>
      <c r="AD1840" s="34"/>
      <c r="AE1840" s="34"/>
    </row>
    <row r="1841" spans="5:31">
      <c r="E1841" s="34"/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  <c r="R1841" s="34"/>
      <c r="S1841" s="34"/>
      <c r="T1841" s="34"/>
      <c r="U1841" s="34"/>
      <c r="V1841" s="34"/>
      <c r="W1841" s="34"/>
      <c r="X1841" s="34"/>
      <c r="Y1841" s="34"/>
      <c r="Z1841" s="34"/>
      <c r="AA1841" s="34"/>
      <c r="AB1841" s="34"/>
      <c r="AC1841" s="34"/>
      <c r="AD1841" s="34"/>
      <c r="AE1841" s="34"/>
    </row>
    <row r="1842" spans="5:31">
      <c r="E1842" s="34"/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  <c r="R1842" s="34"/>
      <c r="S1842" s="34"/>
      <c r="T1842" s="34"/>
      <c r="U1842" s="34"/>
      <c r="V1842" s="34"/>
      <c r="W1842" s="34"/>
      <c r="X1842" s="34"/>
      <c r="Y1842" s="34"/>
      <c r="Z1842" s="34"/>
      <c r="AA1842" s="34"/>
      <c r="AB1842" s="34"/>
      <c r="AC1842" s="34"/>
      <c r="AD1842" s="34"/>
      <c r="AE1842" s="34"/>
    </row>
    <row r="1843" spans="5:31">
      <c r="E1843" s="34"/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  <c r="R1843" s="34"/>
      <c r="S1843" s="34"/>
      <c r="T1843" s="34"/>
      <c r="U1843" s="34"/>
      <c r="V1843" s="34"/>
      <c r="W1843" s="34"/>
      <c r="X1843" s="34"/>
      <c r="Y1843" s="34"/>
      <c r="Z1843" s="34"/>
      <c r="AA1843" s="34"/>
      <c r="AB1843" s="34"/>
      <c r="AC1843" s="34"/>
      <c r="AD1843" s="34"/>
      <c r="AE1843" s="34"/>
    </row>
    <row r="1844" spans="5:31">
      <c r="E1844" s="34"/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  <c r="R1844" s="34"/>
      <c r="S1844" s="34"/>
      <c r="T1844" s="34"/>
      <c r="U1844" s="34"/>
      <c r="V1844" s="34"/>
      <c r="W1844" s="34"/>
      <c r="X1844" s="34"/>
      <c r="Y1844" s="34"/>
      <c r="Z1844" s="34"/>
      <c r="AA1844" s="34"/>
      <c r="AB1844" s="34"/>
      <c r="AC1844" s="34"/>
      <c r="AD1844" s="34"/>
      <c r="AE1844" s="34"/>
    </row>
    <row r="1845" spans="5:31">
      <c r="E1845" s="34"/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  <c r="R1845" s="34"/>
      <c r="S1845" s="34"/>
      <c r="T1845" s="34"/>
      <c r="U1845" s="34"/>
      <c r="V1845" s="34"/>
      <c r="W1845" s="34"/>
      <c r="X1845" s="34"/>
      <c r="Y1845" s="34"/>
      <c r="Z1845" s="34"/>
      <c r="AA1845" s="34"/>
      <c r="AB1845" s="34"/>
      <c r="AC1845" s="34"/>
      <c r="AD1845" s="34"/>
      <c r="AE1845" s="34"/>
    </row>
    <row r="1846" spans="5:31">
      <c r="E1846" s="34"/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  <c r="R1846" s="34"/>
      <c r="S1846" s="34"/>
      <c r="T1846" s="34"/>
      <c r="U1846" s="34"/>
      <c r="V1846" s="34"/>
      <c r="W1846" s="34"/>
      <c r="X1846" s="34"/>
      <c r="Y1846" s="34"/>
      <c r="Z1846" s="34"/>
      <c r="AA1846" s="34"/>
      <c r="AB1846" s="34"/>
      <c r="AC1846" s="34"/>
      <c r="AD1846" s="34"/>
      <c r="AE1846" s="34"/>
    </row>
    <row r="1847" spans="5:31">
      <c r="E1847" s="34"/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  <c r="R1847" s="34"/>
      <c r="S1847" s="34"/>
      <c r="T1847" s="34"/>
      <c r="U1847" s="34"/>
      <c r="V1847" s="34"/>
      <c r="W1847" s="34"/>
      <c r="X1847" s="34"/>
      <c r="Y1847" s="34"/>
      <c r="Z1847" s="34"/>
      <c r="AA1847" s="34"/>
      <c r="AB1847" s="34"/>
      <c r="AC1847" s="34"/>
      <c r="AD1847" s="34"/>
      <c r="AE1847" s="34"/>
    </row>
    <row r="1848" spans="5:31">
      <c r="E1848" s="34"/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  <c r="R1848" s="34"/>
      <c r="S1848" s="34"/>
      <c r="T1848" s="34"/>
      <c r="U1848" s="34"/>
      <c r="V1848" s="34"/>
      <c r="W1848" s="34"/>
      <c r="X1848" s="34"/>
      <c r="Y1848" s="34"/>
      <c r="Z1848" s="34"/>
      <c r="AA1848" s="34"/>
      <c r="AB1848" s="34"/>
      <c r="AC1848" s="34"/>
      <c r="AD1848" s="34"/>
      <c r="AE1848" s="34"/>
    </row>
    <row r="1849" spans="5:31">
      <c r="E1849" s="34"/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  <c r="R1849" s="34"/>
      <c r="S1849" s="34"/>
      <c r="T1849" s="34"/>
      <c r="U1849" s="34"/>
      <c r="V1849" s="34"/>
      <c r="W1849" s="34"/>
      <c r="X1849" s="34"/>
      <c r="Y1849" s="34"/>
      <c r="Z1849" s="34"/>
      <c r="AA1849" s="34"/>
      <c r="AB1849" s="34"/>
      <c r="AC1849" s="34"/>
      <c r="AD1849" s="34"/>
      <c r="AE1849" s="34"/>
    </row>
    <row r="1850" spans="5:31">
      <c r="E1850" s="34"/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  <c r="R1850" s="34"/>
      <c r="S1850" s="34"/>
      <c r="T1850" s="34"/>
      <c r="U1850" s="34"/>
      <c r="V1850" s="34"/>
      <c r="W1850" s="34"/>
      <c r="X1850" s="34"/>
      <c r="Y1850" s="34"/>
      <c r="Z1850" s="34"/>
      <c r="AA1850" s="34"/>
      <c r="AB1850" s="34"/>
      <c r="AC1850" s="34"/>
      <c r="AD1850" s="34"/>
      <c r="AE1850" s="34"/>
    </row>
    <row r="1851" spans="5:31">
      <c r="E1851" s="34"/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  <c r="R1851" s="34"/>
      <c r="S1851" s="34"/>
      <c r="T1851" s="34"/>
      <c r="U1851" s="34"/>
      <c r="V1851" s="34"/>
      <c r="W1851" s="34"/>
      <c r="X1851" s="34"/>
      <c r="Y1851" s="34"/>
      <c r="Z1851" s="34"/>
      <c r="AA1851" s="34"/>
      <c r="AB1851" s="34"/>
      <c r="AC1851" s="34"/>
      <c r="AD1851" s="34"/>
      <c r="AE1851" s="34"/>
    </row>
    <row r="1852" spans="5:31">
      <c r="E1852" s="34"/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  <c r="R1852" s="34"/>
      <c r="S1852" s="34"/>
      <c r="T1852" s="34"/>
      <c r="U1852" s="34"/>
      <c r="V1852" s="34"/>
      <c r="W1852" s="34"/>
      <c r="X1852" s="34"/>
      <c r="Y1852" s="34"/>
      <c r="Z1852" s="34"/>
      <c r="AA1852" s="34"/>
      <c r="AB1852" s="34"/>
      <c r="AC1852" s="34"/>
      <c r="AD1852" s="34"/>
      <c r="AE1852" s="34"/>
    </row>
    <row r="1853" spans="5:31">
      <c r="E1853" s="34"/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  <c r="R1853" s="34"/>
      <c r="S1853" s="34"/>
      <c r="T1853" s="34"/>
      <c r="U1853" s="34"/>
      <c r="V1853" s="34"/>
      <c r="W1853" s="34"/>
      <c r="X1853" s="34"/>
      <c r="Y1853" s="34"/>
      <c r="Z1853" s="34"/>
      <c r="AA1853" s="34"/>
      <c r="AB1853" s="34"/>
      <c r="AC1853" s="34"/>
      <c r="AD1853" s="34"/>
      <c r="AE1853" s="34"/>
    </row>
    <row r="1854" spans="5:31">
      <c r="E1854" s="34"/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  <c r="R1854" s="34"/>
      <c r="S1854" s="34"/>
      <c r="T1854" s="34"/>
      <c r="U1854" s="34"/>
      <c r="V1854" s="34"/>
      <c r="W1854" s="34"/>
      <c r="X1854" s="34"/>
      <c r="Y1854" s="34"/>
      <c r="Z1854" s="34"/>
      <c r="AA1854" s="34"/>
      <c r="AB1854" s="34"/>
      <c r="AC1854" s="34"/>
      <c r="AD1854" s="34"/>
      <c r="AE1854" s="34"/>
    </row>
    <row r="1855" spans="5:31">
      <c r="E1855" s="34"/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  <c r="R1855" s="34"/>
      <c r="S1855" s="34"/>
      <c r="T1855" s="34"/>
      <c r="U1855" s="34"/>
      <c r="V1855" s="34"/>
      <c r="W1855" s="34"/>
      <c r="X1855" s="34"/>
      <c r="Y1855" s="34"/>
      <c r="Z1855" s="34"/>
      <c r="AA1855" s="34"/>
      <c r="AB1855" s="34"/>
      <c r="AC1855" s="34"/>
      <c r="AD1855" s="34"/>
      <c r="AE1855" s="34"/>
    </row>
    <row r="1856" spans="5:31">
      <c r="E1856" s="34"/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  <c r="R1856" s="34"/>
      <c r="S1856" s="34"/>
      <c r="T1856" s="34"/>
      <c r="U1856" s="34"/>
      <c r="V1856" s="34"/>
      <c r="W1856" s="34"/>
      <c r="X1856" s="34"/>
      <c r="Y1856" s="34"/>
      <c r="Z1856" s="34"/>
      <c r="AA1856" s="34"/>
      <c r="AB1856" s="34"/>
      <c r="AC1856" s="34"/>
      <c r="AD1856" s="34"/>
      <c r="AE1856" s="34"/>
    </row>
    <row r="1857" spans="5:31">
      <c r="E1857" s="34"/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  <c r="R1857" s="34"/>
      <c r="S1857" s="34"/>
      <c r="T1857" s="34"/>
      <c r="U1857" s="34"/>
      <c r="V1857" s="34"/>
      <c r="W1857" s="34"/>
      <c r="X1857" s="34"/>
      <c r="Y1857" s="34"/>
      <c r="Z1857" s="34"/>
      <c r="AA1857" s="34"/>
      <c r="AB1857" s="34"/>
      <c r="AC1857" s="34"/>
      <c r="AD1857" s="34"/>
      <c r="AE1857" s="34"/>
    </row>
    <row r="1858" spans="5:31">
      <c r="E1858" s="34"/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  <c r="R1858" s="34"/>
      <c r="S1858" s="34"/>
      <c r="T1858" s="34"/>
      <c r="U1858" s="34"/>
      <c r="V1858" s="34"/>
      <c r="W1858" s="34"/>
      <c r="X1858" s="34"/>
      <c r="Y1858" s="34"/>
      <c r="Z1858" s="34"/>
      <c r="AA1858" s="34"/>
      <c r="AB1858" s="34"/>
      <c r="AC1858" s="34"/>
      <c r="AD1858" s="34"/>
      <c r="AE1858" s="34"/>
    </row>
    <row r="1859" spans="5:31">
      <c r="E1859" s="34"/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  <c r="R1859" s="34"/>
      <c r="S1859" s="34"/>
      <c r="T1859" s="34"/>
      <c r="U1859" s="34"/>
      <c r="V1859" s="34"/>
      <c r="W1859" s="34"/>
      <c r="X1859" s="34"/>
      <c r="Y1859" s="34"/>
      <c r="Z1859" s="34"/>
      <c r="AA1859" s="34"/>
      <c r="AB1859" s="34"/>
      <c r="AC1859" s="34"/>
      <c r="AD1859" s="34"/>
      <c r="AE1859" s="34"/>
    </row>
    <row r="1860" spans="5:31">
      <c r="E1860" s="34"/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  <c r="R1860" s="34"/>
      <c r="S1860" s="34"/>
      <c r="T1860" s="34"/>
      <c r="U1860" s="34"/>
      <c r="V1860" s="34"/>
      <c r="W1860" s="34"/>
      <c r="X1860" s="34"/>
      <c r="Y1860" s="34"/>
      <c r="Z1860" s="34"/>
      <c r="AA1860" s="34"/>
      <c r="AB1860" s="34"/>
      <c r="AC1860" s="34"/>
      <c r="AD1860" s="34"/>
      <c r="AE1860" s="34"/>
    </row>
    <row r="1861" spans="5:31">
      <c r="E1861" s="34"/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  <c r="R1861" s="34"/>
      <c r="S1861" s="34"/>
      <c r="T1861" s="34"/>
      <c r="U1861" s="34"/>
      <c r="V1861" s="34"/>
      <c r="W1861" s="34"/>
      <c r="X1861" s="34"/>
      <c r="Y1861" s="34"/>
      <c r="Z1861" s="34"/>
      <c r="AA1861" s="34"/>
      <c r="AB1861" s="34"/>
      <c r="AC1861" s="34"/>
      <c r="AD1861" s="34"/>
      <c r="AE1861" s="34"/>
    </row>
    <row r="1862" spans="5:31">
      <c r="E1862" s="34"/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  <c r="R1862" s="34"/>
      <c r="S1862" s="34"/>
      <c r="T1862" s="34"/>
      <c r="U1862" s="34"/>
      <c r="V1862" s="34"/>
      <c r="W1862" s="34"/>
      <c r="X1862" s="34"/>
      <c r="Y1862" s="34"/>
      <c r="Z1862" s="34"/>
      <c r="AA1862" s="34"/>
      <c r="AB1862" s="34"/>
      <c r="AC1862" s="34"/>
      <c r="AD1862" s="34"/>
      <c r="AE1862" s="34"/>
    </row>
    <row r="1863" spans="5:31">
      <c r="E1863" s="34"/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  <c r="R1863" s="34"/>
      <c r="S1863" s="34"/>
      <c r="T1863" s="34"/>
      <c r="U1863" s="34"/>
      <c r="V1863" s="34"/>
      <c r="W1863" s="34"/>
      <c r="X1863" s="34"/>
      <c r="Y1863" s="34"/>
      <c r="Z1863" s="34"/>
      <c r="AA1863" s="34"/>
      <c r="AB1863" s="34"/>
      <c r="AC1863" s="34"/>
      <c r="AD1863" s="34"/>
      <c r="AE1863" s="34"/>
    </row>
    <row r="1864" spans="5:31">
      <c r="E1864" s="34"/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  <c r="R1864" s="34"/>
      <c r="S1864" s="34"/>
      <c r="T1864" s="34"/>
      <c r="U1864" s="34"/>
      <c r="V1864" s="34"/>
      <c r="W1864" s="34"/>
      <c r="X1864" s="34"/>
      <c r="Y1864" s="34"/>
      <c r="Z1864" s="34"/>
      <c r="AA1864" s="34"/>
      <c r="AB1864" s="34"/>
      <c r="AC1864" s="34"/>
      <c r="AD1864" s="34"/>
      <c r="AE1864" s="34"/>
    </row>
    <row r="1865" spans="5:31">
      <c r="E1865" s="34"/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  <c r="R1865" s="34"/>
      <c r="S1865" s="34"/>
      <c r="T1865" s="34"/>
      <c r="U1865" s="34"/>
      <c r="V1865" s="34"/>
      <c r="W1865" s="34"/>
      <c r="X1865" s="34"/>
      <c r="Y1865" s="34"/>
      <c r="Z1865" s="34"/>
      <c r="AA1865" s="34"/>
      <c r="AB1865" s="34"/>
      <c r="AC1865" s="34"/>
      <c r="AD1865" s="34"/>
      <c r="AE1865" s="34"/>
    </row>
    <row r="1866" spans="5:31">
      <c r="E1866" s="34"/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  <c r="R1866" s="34"/>
      <c r="S1866" s="34"/>
      <c r="T1866" s="34"/>
      <c r="U1866" s="34"/>
      <c r="V1866" s="34"/>
      <c r="W1866" s="34"/>
      <c r="X1866" s="34"/>
      <c r="Y1866" s="34"/>
      <c r="Z1866" s="34"/>
      <c r="AA1866" s="34"/>
      <c r="AB1866" s="34"/>
      <c r="AC1866" s="34"/>
      <c r="AD1866" s="34"/>
      <c r="AE1866" s="34"/>
    </row>
    <row r="1867" spans="5:31">
      <c r="E1867" s="34"/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  <c r="R1867" s="34"/>
      <c r="S1867" s="34"/>
      <c r="T1867" s="34"/>
      <c r="U1867" s="34"/>
      <c r="V1867" s="34"/>
      <c r="W1867" s="34"/>
      <c r="X1867" s="34"/>
      <c r="Y1867" s="34"/>
      <c r="Z1867" s="34"/>
      <c r="AA1867" s="34"/>
      <c r="AB1867" s="34"/>
      <c r="AC1867" s="34"/>
      <c r="AD1867" s="34"/>
      <c r="AE1867" s="34"/>
    </row>
    <row r="1868" spans="5:31">
      <c r="E1868" s="34"/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  <c r="R1868" s="34"/>
      <c r="S1868" s="34"/>
      <c r="T1868" s="34"/>
      <c r="U1868" s="34"/>
      <c r="V1868" s="34"/>
      <c r="W1868" s="34"/>
      <c r="X1868" s="34"/>
      <c r="Y1868" s="34"/>
      <c r="Z1868" s="34"/>
      <c r="AA1868" s="34"/>
      <c r="AB1868" s="34"/>
      <c r="AC1868" s="34"/>
      <c r="AD1868" s="34"/>
      <c r="AE1868" s="34"/>
    </row>
    <row r="1869" spans="5:31">
      <c r="E1869" s="34"/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  <c r="R1869" s="34"/>
      <c r="S1869" s="34"/>
      <c r="T1869" s="34"/>
      <c r="U1869" s="34"/>
      <c r="V1869" s="34"/>
      <c r="W1869" s="34"/>
      <c r="X1869" s="34"/>
      <c r="Y1869" s="34"/>
      <c r="Z1869" s="34"/>
      <c r="AA1869" s="34"/>
      <c r="AB1869" s="34"/>
      <c r="AC1869" s="34"/>
      <c r="AD1869" s="34"/>
      <c r="AE1869" s="34"/>
    </row>
    <row r="1870" spans="5:31">
      <c r="E1870" s="34"/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  <c r="R1870" s="34"/>
      <c r="S1870" s="34"/>
      <c r="T1870" s="34"/>
      <c r="U1870" s="34"/>
      <c r="V1870" s="34"/>
      <c r="W1870" s="34"/>
      <c r="X1870" s="34"/>
      <c r="Y1870" s="34"/>
      <c r="Z1870" s="34"/>
      <c r="AA1870" s="34"/>
      <c r="AB1870" s="34"/>
      <c r="AC1870" s="34"/>
      <c r="AD1870" s="34"/>
      <c r="AE1870" s="34"/>
    </row>
    <row r="1871" spans="5:31">
      <c r="E1871" s="34"/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  <c r="R1871" s="34"/>
      <c r="S1871" s="34"/>
      <c r="T1871" s="34"/>
      <c r="U1871" s="34"/>
      <c r="V1871" s="34"/>
      <c r="W1871" s="34"/>
      <c r="X1871" s="34"/>
      <c r="Y1871" s="34"/>
      <c r="Z1871" s="34"/>
      <c r="AA1871" s="34"/>
      <c r="AB1871" s="34"/>
      <c r="AC1871" s="34"/>
      <c r="AD1871" s="34"/>
      <c r="AE1871" s="34"/>
    </row>
    <row r="1872" spans="5:31">
      <c r="E1872" s="34"/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  <c r="R1872" s="34"/>
      <c r="S1872" s="34"/>
      <c r="T1872" s="34"/>
      <c r="U1872" s="34"/>
      <c r="V1872" s="34"/>
      <c r="W1872" s="34"/>
      <c r="X1872" s="34"/>
      <c r="Y1872" s="34"/>
      <c r="Z1872" s="34"/>
      <c r="AA1872" s="34"/>
      <c r="AB1872" s="34"/>
      <c r="AC1872" s="34"/>
      <c r="AD1872" s="34"/>
      <c r="AE1872" s="34"/>
    </row>
    <row r="1873" spans="5:31">
      <c r="E1873" s="34"/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  <c r="R1873" s="34"/>
      <c r="S1873" s="34"/>
      <c r="T1873" s="34"/>
      <c r="U1873" s="34"/>
      <c r="V1873" s="34"/>
      <c r="W1873" s="34"/>
      <c r="X1873" s="34"/>
      <c r="Y1873" s="34"/>
      <c r="Z1873" s="34"/>
      <c r="AA1873" s="34"/>
      <c r="AB1873" s="34"/>
      <c r="AC1873" s="34"/>
      <c r="AD1873" s="34"/>
      <c r="AE1873" s="34"/>
    </row>
    <row r="1874" spans="5:31">
      <c r="E1874" s="34"/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  <c r="R1874" s="34"/>
      <c r="S1874" s="34"/>
      <c r="T1874" s="34"/>
      <c r="U1874" s="34"/>
      <c r="V1874" s="34"/>
      <c r="W1874" s="34"/>
      <c r="X1874" s="34"/>
      <c r="Y1874" s="34"/>
      <c r="Z1874" s="34"/>
      <c r="AA1874" s="34"/>
      <c r="AB1874" s="34"/>
      <c r="AC1874" s="34"/>
      <c r="AD1874" s="34"/>
      <c r="AE1874" s="34"/>
    </row>
    <row r="1875" spans="5:31">
      <c r="E1875" s="34"/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  <c r="R1875" s="34"/>
      <c r="S1875" s="34"/>
      <c r="T1875" s="34"/>
      <c r="U1875" s="34"/>
      <c r="V1875" s="34"/>
      <c r="W1875" s="34"/>
      <c r="X1875" s="34"/>
      <c r="Y1875" s="34"/>
      <c r="Z1875" s="34"/>
      <c r="AA1875" s="34"/>
      <c r="AB1875" s="34"/>
      <c r="AC1875" s="34"/>
      <c r="AD1875" s="34"/>
      <c r="AE1875" s="34"/>
    </row>
    <row r="1876" spans="5:31">
      <c r="E1876" s="34"/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  <c r="R1876" s="34"/>
      <c r="S1876" s="34"/>
      <c r="T1876" s="34"/>
      <c r="U1876" s="34"/>
      <c r="V1876" s="34"/>
      <c r="W1876" s="34"/>
      <c r="X1876" s="34"/>
      <c r="Y1876" s="34"/>
      <c r="Z1876" s="34"/>
      <c r="AA1876" s="34"/>
      <c r="AB1876" s="34"/>
      <c r="AC1876" s="34"/>
      <c r="AD1876" s="34"/>
      <c r="AE1876" s="34"/>
    </row>
    <row r="1877" spans="5:31">
      <c r="E1877" s="34"/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  <c r="R1877" s="34"/>
      <c r="S1877" s="34"/>
      <c r="T1877" s="34"/>
      <c r="U1877" s="34"/>
      <c r="V1877" s="34"/>
      <c r="W1877" s="34"/>
      <c r="X1877" s="34"/>
      <c r="Y1877" s="34"/>
      <c r="Z1877" s="34"/>
      <c r="AA1877" s="34"/>
      <c r="AB1877" s="34"/>
      <c r="AC1877" s="34"/>
      <c r="AD1877" s="34"/>
      <c r="AE1877" s="34"/>
    </row>
    <row r="1878" spans="5:31">
      <c r="E1878" s="34"/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  <c r="R1878" s="34"/>
      <c r="S1878" s="34"/>
      <c r="T1878" s="34"/>
      <c r="U1878" s="34"/>
      <c r="V1878" s="34"/>
      <c r="W1878" s="34"/>
      <c r="X1878" s="34"/>
      <c r="Y1878" s="34"/>
      <c r="Z1878" s="34"/>
      <c r="AA1878" s="34"/>
      <c r="AB1878" s="34"/>
      <c r="AC1878" s="34"/>
      <c r="AD1878" s="34"/>
      <c r="AE1878" s="34"/>
    </row>
    <row r="1879" spans="5:31">
      <c r="E1879" s="34"/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  <c r="R1879" s="34"/>
      <c r="S1879" s="34"/>
      <c r="T1879" s="34"/>
      <c r="U1879" s="34"/>
      <c r="V1879" s="34"/>
      <c r="W1879" s="34"/>
      <c r="X1879" s="34"/>
      <c r="Y1879" s="34"/>
      <c r="Z1879" s="34"/>
      <c r="AA1879" s="34"/>
      <c r="AB1879" s="34"/>
      <c r="AC1879" s="34"/>
      <c r="AD1879" s="34"/>
      <c r="AE1879" s="34"/>
    </row>
    <row r="1880" spans="5:31">
      <c r="E1880" s="34"/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  <c r="R1880" s="34"/>
      <c r="S1880" s="34"/>
      <c r="T1880" s="34"/>
      <c r="U1880" s="34"/>
      <c r="V1880" s="34"/>
      <c r="W1880" s="34"/>
      <c r="X1880" s="34"/>
      <c r="Y1880" s="34"/>
      <c r="Z1880" s="34"/>
      <c r="AA1880" s="34"/>
      <c r="AB1880" s="34"/>
      <c r="AC1880" s="34"/>
      <c r="AD1880" s="34"/>
      <c r="AE1880" s="34"/>
    </row>
    <row r="1881" spans="5:31">
      <c r="E1881" s="34"/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  <c r="R1881" s="34"/>
      <c r="S1881" s="34"/>
      <c r="T1881" s="34"/>
      <c r="U1881" s="34"/>
      <c r="V1881" s="34"/>
      <c r="W1881" s="34"/>
      <c r="X1881" s="34"/>
      <c r="Y1881" s="34"/>
      <c r="Z1881" s="34"/>
      <c r="AA1881" s="34"/>
      <c r="AB1881" s="34"/>
      <c r="AC1881" s="34"/>
      <c r="AD1881" s="34"/>
      <c r="AE1881" s="34"/>
    </row>
    <row r="1882" spans="5:31">
      <c r="E1882" s="34"/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  <c r="R1882" s="34"/>
      <c r="S1882" s="34"/>
      <c r="T1882" s="34"/>
      <c r="U1882" s="34"/>
      <c r="V1882" s="34"/>
      <c r="W1882" s="34"/>
      <c r="X1882" s="34"/>
      <c r="Y1882" s="34"/>
      <c r="Z1882" s="34"/>
      <c r="AA1882" s="34"/>
      <c r="AB1882" s="34"/>
      <c r="AC1882" s="34"/>
      <c r="AD1882" s="34"/>
      <c r="AE1882" s="34"/>
    </row>
    <row r="1883" spans="5:31">
      <c r="E1883" s="34"/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  <c r="R1883" s="34"/>
      <c r="S1883" s="34"/>
      <c r="T1883" s="34"/>
      <c r="U1883" s="34"/>
      <c r="V1883" s="34"/>
      <c r="W1883" s="34"/>
      <c r="X1883" s="34"/>
      <c r="Y1883" s="34"/>
      <c r="Z1883" s="34"/>
      <c r="AA1883" s="34"/>
      <c r="AB1883" s="34"/>
      <c r="AC1883" s="34"/>
      <c r="AD1883" s="34"/>
      <c r="AE1883" s="34"/>
    </row>
    <row r="1884" spans="5:31">
      <c r="E1884" s="34"/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  <c r="R1884" s="34"/>
      <c r="S1884" s="34"/>
      <c r="T1884" s="34"/>
      <c r="U1884" s="34"/>
      <c r="V1884" s="34"/>
      <c r="W1884" s="34"/>
      <c r="X1884" s="34"/>
      <c r="Y1884" s="34"/>
      <c r="Z1884" s="34"/>
      <c r="AA1884" s="34"/>
      <c r="AB1884" s="34"/>
      <c r="AC1884" s="34"/>
      <c r="AD1884" s="34"/>
      <c r="AE1884" s="34"/>
    </row>
    <row r="1885" spans="5:31">
      <c r="E1885" s="34"/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  <c r="R1885" s="34"/>
      <c r="S1885" s="34"/>
      <c r="T1885" s="34"/>
      <c r="U1885" s="34"/>
      <c r="V1885" s="34"/>
      <c r="W1885" s="34"/>
      <c r="X1885" s="34"/>
      <c r="Y1885" s="34"/>
      <c r="Z1885" s="34"/>
      <c r="AA1885" s="34"/>
      <c r="AB1885" s="34"/>
      <c r="AC1885" s="34"/>
      <c r="AD1885" s="34"/>
      <c r="AE1885" s="34"/>
    </row>
    <row r="1886" spans="5:31">
      <c r="E1886" s="34"/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  <c r="R1886" s="34"/>
      <c r="S1886" s="34"/>
      <c r="T1886" s="34"/>
      <c r="U1886" s="34"/>
      <c r="V1886" s="34"/>
      <c r="W1886" s="34"/>
      <c r="X1886" s="34"/>
      <c r="Y1886" s="34"/>
      <c r="Z1886" s="34"/>
      <c r="AA1886" s="34"/>
      <c r="AB1886" s="34"/>
      <c r="AC1886" s="34"/>
      <c r="AD1886" s="34"/>
      <c r="AE1886" s="34"/>
    </row>
    <row r="1887" spans="5:31">
      <c r="E1887" s="34"/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  <c r="R1887" s="34"/>
      <c r="S1887" s="34"/>
      <c r="T1887" s="34"/>
      <c r="U1887" s="34"/>
      <c r="V1887" s="34"/>
      <c r="W1887" s="34"/>
      <c r="X1887" s="34"/>
      <c r="Y1887" s="34"/>
      <c r="Z1887" s="34"/>
      <c r="AA1887" s="34"/>
      <c r="AB1887" s="34"/>
      <c r="AC1887" s="34"/>
      <c r="AD1887" s="34"/>
      <c r="AE1887" s="34"/>
    </row>
    <row r="1888" spans="5:31">
      <c r="E1888" s="34"/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  <c r="R1888" s="34"/>
      <c r="S1888" s="34"/>
      <c r="T1888" s="34"/>
      <c r="U1888" s="34"/>
      <c r="V1888" s="34"/>
      <c r="W1888" s="34"/>
      <c r="X1888" s="34"/>
      <c r="Y1888" s="34"/>
      <c r="Z1888" s="34"/>
      <c r="AA1888" s="34"/>
      <c r="AB1888" s="34"/>
      <c r="AC1888" s="34"/>
      <c r="AD1888" s="34"/>
      <c r="AE1888" s="34"/>
    </row>
    <row r="1889" spans="5:31">
      <c r="E1889" s="34"/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  <c r="R1889" s="34"/>
      <c r="S1889" s="34"/>
      <c r="T1889" s="34"/>
      <c r="U1889" s="34"/>
      <c r="V1889" s="34"/>
      <c r="W1889" s="34"/>
      <c r="X1889" s="34"/>
      <c r="Y1889" s="34"/>
      <c r="Z1889" s="34"/>
      <c r="AA1889" s="34"/>
      <c r="AB1889" s="34"/>
      <c r="AC1889" s="34"/>
      <c r="AD1889" s="34"/>
      <c r="AE1889" s="34"/>
    </row>
    <row r="1890" spans="5:31">
      <c r="E1890" s="34"/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  <c r="R1890" s="34"/>
      <c r="S1890" s="34"/>
      <c r="T1890" s="34"/>
      <c r="U1890" s="34"/>
      <c r="V1890" s="34"/>
      <c r="W1890" s="34"/>
      <c r="X1890" s="34"/>
      <c r="Y1890" s="34"/>
      <c r="Z1890" s="34"/>
      <c r="AA1890" s="34"/>
      <c r="AB1890" s="34"/>
      <c r="AC1890" s="34"/>
      <c r="AD1890" s="34"/>
      <c r="AE1890" s="34"/>
    </row>
    <row r="1891" spans="5:31">
      <c r="E1891" s="34"/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  <c r="R1891" s="34"/>
      <c r="S1891" s="34"/>
      <c r="T1891" s="34"/>
      <c r="U1891" s="34"/>
      <c r="V1891" s="34"/>
      <c r="W1891" s="34"/>
      <c r="X1891" s="34"/>
      <c r="Y1891" s="34"/>
      <c r="Z1891" s="34"/>
      <c r="AA1891" s="34"/>
      <c r="AB1891" s="34"/>
      <c r="AC1891" s="34"/>
      <c r="AD1891" s="34"/>
      <c r="AE1891" s="34"/>
    </row>
    <row r="1892" spans="5:31">
      <c r="E1892" s="34"/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  <c r="R1892" s="34"/>
      <c r="S1892" s="34"/>
      <c r="T1892" s="34"/>
      <c r="U1892" s="34"/>
      <c r="V1892" s="34"/>
      <c r="W1892" s="34"/>
      <c r="X1892" s="34"/>
      <c r="Y1892" s="34"/>
      <c r="Z1892" s="34"/>
      <c r="AA1892" s="34"/>
      <c r="AB1892" s="34"/>
      <c r="AC1892" s="34"/>
      <c r="AD1892" s="34"/>
      <c r="AE1892" s="34"/>
    </row>
    <row r="1893" spans="5:31">
      <c r="E1893" s="34"/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  <c r="R1893" s="34"/>
      <c r="S1893" s="34"/>
      <c r="T1893" s="34"/>
      <c r="U1893" s="34"/>
      <c r="V1893" s="34"/>
      <c r="W1893" s="34"/>
      <c r="X1893" s="34"/>
      <c r="Y1893" s="34"/>
      <c r="Z1893" s="34"/>
      <c r="AA1893" s="34"/>
      <c r="AB1893" s="34"/>
      <c r="AC1893" s="34"/>
      <c r="AD1893" s="34"/>
      <c r="AE1893" s="34"/>
    </row>
    <row r="1894" spans="5:31">
      <c r="E1894" s="34"/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  <c r="R1894" s="34"/>
      <c r="S1894" s="34"/>
      <c r="T1894" s="34"/>
      <c r="U1894" s="34"/>
      <c r="V1894" s="34"/>
      <c r="W1894" s="34"/>
      <c r="X1894" s="34"/>
      <c r="Y1894" s="34"/>
      <c r="Z1894" s="34"/>
      <c r="AA1894" s="34"/>
      <c r="AB1894" s="34"/>
      <c r="AC1894" s="34"/>
      <c r="AD1894" s="34"/>
      <c r="AE1894" s="34"/>
    </row>
    <row r="1895" spans="5:31">
      <c r="E1895" s="34"/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  <c r="R1895" s="34"/>
      <c r="S1895" s="34"/>
      <c r="T1895" s="34"/>
      <c r="U1895" s="34"/>
      <c r="V1895" s="34"/>
      <c r="W1895" s="34"/>
      <c r="X1895" s="34"/>
      <c r="Y1895" s="34"/>
      <c r="Z1895" s="34"/>
      <c r="AA1895" s="34"/>
      <c r="AB1895" s="34"/>
      <c r="AC1895" s="34"/>
      <c r="AD1895" s="34"/>
      <c r="AE1895" s="34"/>
    </row>
    <row r="1896" spans="5:31">
      <c r="E1896" s="34"/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  <c r="R1896" s="34"/>
      <c r="S1896" s="34"/>
      <c r="T1896" s="34"/>
      <c r="U1896" s="34"/>
      <c r="V1896" s="34"/>
      <c r="W1896" s="34"/>
      <c r="X1896" s="34"/>
      <c r="Y1896" s="34"/>
      <c r="Z1896" s="34"/>
      <c r="AA1896" s="34"/>
      <c r="AB1896" s="34"/>
      <c r="AC1896" s="34"/>
      <c r="AD1896" s="34"/>
      <c r="AE1896" s="34"/>
    </row>
    <row r="1897" spans="5:31">
      <c r="E1897" s="34"/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  <c r="R1897" s="34"/>
      <c r="S1897" s="34"/>
      <c r="T1897" s="34"/>
      <c r="U1897" s="34"/>
      <c r="V1897" s="34"/>
      <c r="W1897" s="34"/>
      <c r="X1897" s="34"/>
      <c r="Y1897" s="34"/>
      <c r="Z1897" s="34"/>
      <c r="AA1897" s="34"/>
      <c r="AB1897" s="34"/>
      <c r="AC1897" s="34"/>
      <c r="AD1897" s="34"/>
      <c r="AE1897" s="34"/>
    </row>
    <row r="1898" spans="5:31">
      <c r="E1898" s="34"/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  <c r="R1898" s="34"/>
      <c r="S1898" s="34"/>
      <c r="T1898" s="34"/>
      <c r="U1898" s="34"/>
      <c r="V1898" s="34"/>
      <c r="W1898" s="34"/>
      <c r="X1898" s="34"/>
      <c r="Y1898" s="34"/>
      <c r="Z1898" s="34"/>
      <c r="AA1898" s="34"/>
      <c r="AB1898" s="34"/>
      <c r="AC1898" s="34"/>
      <c r="AD1898" s="34"/>
      <c r="AE1898" s="34"/>
    </row>
    <row r="1899" spans="5:31">
      <c r="E1899" s="34"/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  <c r="R1899" s="34"/>
      <c r="S1899" s="34"/>
      <c r="T1899" s="34"/>
      <c r="U1899" s="34"/>
      <c r="V1899" s="34"/>
      <c r="W1899" s="34"/>
      <c r="X1899" s="34"/>
      <c r="Y1899" s="34"/>
      <c r="Z1899" s="34"/>
      <c r="AA1899" s="34"/>
      <c r="AB1899" s="34"/>
      <c r="AC1899" s="34"/>
      <c r="AD1899" s="34"/>
      <c r="AE1899" s="34"/>
    </row>
    <row r="1900" spans="5:31">
      <c r="E1900" s="34"/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  <c r="R1900" s="34"/>
      <c r="S1900" s="34"/>
      <c r="T1900" s="34"/>
      <c r="U1900" s="34"/>
      <c r="V1900" s="34"/>
      <c r="W1900" s="34"/>
      <c r="X1900" s="34"/>
      <c r="Y1900" s="34"/>
      <c r="Z1900" s="34"/>
      <c r="AA1900" s="34"/>
      <c r="AB1900" s="34"/>
      <c r="AC1900" s="34"/>
      <c r="AD1900" s="34"/>
      <c r="AE1900" s="34"/>
    </row>
    <row r="1901" spans="5:31">
      <c r="E1901" s="34"/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  <c r="R1901" s="34"/>
      <c r="S1901" s="34"/>
      <c r="T1901" s="34"/>
      <c r="U1901" s="34"/>
      <c r="V1901" s="34"/>
      <c r="W1901" s="34"/>
      <c r="X1901" s="34"/>
      <c r="Y1901" s="34"/>
      <c r="Z1901" s="34"/>
      <c r="AA1901" s="34"/>
      <c r="AB1901" s="34"/>
      <c r="AC1901" s="34"/>
      <c r="AD1901" s="34"/>
      <c r="AE1901" s="34"/>
    </row>
    <row r="1902" spans="5:31">
      <c r="E1902" s="34"/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  <c r="R1902" s="34"/>
      <c r="S1902" s="34"/>
      <c r="T1902" s="34"/>
      <c r="U1902" s="34"/>
      <c r="V1902" s="34"/>
      <c r="W1902" s="34"/>
      <c r="X1902" s="34"/>
      <c r="Y1902" s="34"/>
      <c r="Z1902" s="34"/>
      <c r="AA1902" s="34"/>
      <c r="AB1902" s="34"/>
      <c r="AC1902" s="34"/>
      <c r="AD1902" s="34"/>
      <c r="AE1902" s="34"/>
    </row>
    <row r="1903" spans="5:31">
      <c r="E1903" s="34"/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  <c r="R1903" s="34"/>
      <c r="S1903" s="34"/>
      <c r="T1903" s="34"/>
      <c r="U1903" s="34"/>
      <c r="V1903" s="34"/>
      <c r="W1903" s="34"/>
      <c r="X1903" s="34"/>
      <c r="Y1903" s="34"/>
      <c r="Z1903" s="34"/>
      <c r="AA1903" s="34"/>
      <c r="AB1903" s="34"/>
      <c r="AC1903" s="34"/>
      <c r="AD1903" s="34"/>
      <c r="AE1903" s="34"/>
    </row>
    <row r="1904" spans="5:31">
      <c r="E1904" s="34"/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  <c r="R1904" s="34"/>
      <c r="S1904" s="34"/>
      <c r="T1904" s="34"/>
      <c r="U1904" s="34"/>
      <c r="V1904" s="34"/>
      <c r="W1904" s="34"/>
      <c r="X1904" s="34"/>
      <c r="Y1904" s="34"/>
      <c r="Z1904" s="34"/>
      <c r="AA1904" s="34"/>
      <c r="AB1904" s="34"/>
      <c r="AC1904" s="34"/>
      <c r="AD1904" s="34"/>
      <c r="AE1904" s="34"/>
    </row>
    <row r="1905" spans="5:31">
      <c r="E1905" s="34"/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  <c r="R1905" s="34"/>
      <c r="S1905" s="34"/>
      <c r="T1905" s="34"/>
      <c r="U1905" s="34"/>
      <c r="V1905" s="34"/>
      <c r="W1905" s="34"/>
      <c r="X1905" s="34"/>
      <c r="Y1905" s="34"/>
      <c r="Z1905" s="34"/>
      <c r="AA1905" s="34"/>
      <c r="AB1905" s="34"/>
      <c r="AC1905" s="34"/>
      <c r="AD1905" s="34"/>
      <c r="AE1905" s="34"/>
    </row>
    <row r="1906" spans="5:31">
      <c r="E1906" s="34"/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  <c r="R1906" s="34"/>
      <c r="S1906" s="34"/>
      <c r="T1906" s="34"/>
      <c r="U1906" s="34"/>
      <c r="V1906" s="34"/>
      <c r="W1906" s="34"/>
      <c r="X1906" s="34"/>
      <c r="Y1906" s="34"/>
      <c r="Z1906" s="34"/>
      <c r="AA1906" s="34"/>
      <c r="AB1906" s="34"/>
      <c r="AC1906" s="34"/>
      <c r="AD1906" s="34"/>
      <c r="AE1906" s="34"/>
    </row>
    <row r="1907" spans="5:31">
      <c r="E1907" s="34"/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  <c r="R1907" s="34"/>
      <c r="S1907" s="34"/>
      <c r="T1907" s="34"/>
      <c r="U1907" s="34"/>
      <c r="V1907" s="34"/>
      <c r="W1907" s="34"/>
      <c r="X1907" s="34"/>
      <c r="Y1907" s="34"/>
      <c r="Z1907" s="34"/>
      <c r="AA1907" s="34"/>
      <c r="AB1907" s="34"/>
      <c r="AC1907" s="34"/>
      <c r="AD1907" s="34"/>
      <c r="AE1907" s="34"/>
    </row>
    <row r="1908" spans="5:31">
      <c r="E1908" s="34"/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  <c r="R1908" s="34"/>
      <c r="S1908" s="34"/>
      <c r="T1908" s="34"/>
      <c r="U1908" s="34"/>
      <c r="V1908" s="34"/>
      <c r="W1908" s="34"/>
      <c r="X1908" s="34"/>
      <c r="Y1908" s="34"/>
      <c r="Z1908" s="34"/>
      <c r="AA1908" s="34"/>
      <c r="AB1908" s="34"/>
      <c r="AC1908" s="34"/>
      <c r="AD1908" s="34"/>
      <c r="AE1908" s="34"/>
    </row>
    <row r="1909" spans="5:31">
      <c r="E1909" s="34"/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  <c r="R1909" s="34"/>
      <c r="S1909" s="34"/>
      <c r="T1909" s="34"/>
      <c r="U1909" s="34"/>
      <c r="V1909" s="34"/>
      <c r="W1909" s="34"/>
      <c r="X1909" s="34"/>
      <c r="Y1909" s="34"/>
      <c r="Z1909" s="34"/>
      <c r="AA1909" s="34"/>
      <c r="AB1909" s="34"/>
      <c r="AC1909" s="34"/>
      <c r="AD1909" s="34"/>
      <c r="AE1909" s="34"/>
    </row>
    <row r="1910" spans="5:31">
      <c r="E1910" s="34"/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  <c r="R1910" s="34"/>
      <c r="S1910" s="34"/>
      <c r="T1910" s="34"/>
      <c r="U1910" s="34"/>
      <c r="V1910" s="34"/>
      <c r="W1910" s="34"/>
      <c r="X1910" s="34"/>
      <c r="Y1910" s="34"/>
      <c r="Z1910" s="34"/>
      <c r="AA1910" s="34"/>
      <c r="AB1910" s="34"/>
      <c r="AC1910" s="34"/>
      <c r="AD1910" s="34"/>
      <c r="AE1910" s="34"/>
    </row>
    <row r="1911" spans="5:31">
      <c r="E1911" s="34"/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  <c r="R1911" s="34"/>
      <c r="S1911" s="34"/>
      <c r="T1911" s="34"/>
      <c r="U1911" s="34"/>
      <c r="V1911" s="34"/>
      <c r="W1911" s="34"/>
      <c r="X1911" s="34"/>
      <c r="Y1911" s="34"/>
      <c r="Z1911" s="34"/>
      <c r="AA1911" s="34"/>
      <c r="AB1911" s="34"/>
      <c r="AC1911" s="34"/>
      <c r="AD1911" s="34"/>
      <c r="AE1911" s="34"/>
    </row>
    <row r="1912" spans="5:31">
      <c r="E1912" s="34"/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  <c r="R1912" s="34"/>
      <c r="S1912" s="34"/>
      <c r="T1912" s="34"/>
      <c r="U1912" s="34"/>
      <c r="V1912" s="34"/>
      <c r="W1912" s="34"/>
      <c r="X1912" s="34"/>
      <c r="Y1912" s="34"/>
      <c r="Z1912" s="34"/>
      <c r="AA1912" s="34"/>
      <c r="AB1912" s="34"/>
      <c r="AC1912" s="34"/>
      <c r="AD1912" s="34"/>
      <c r="AE1912" s="34"/>
    </row>
    <row r="1913" spans="5:31">
      <c r="E1913" s="34"/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  <c r="R1913" s="34"/>
      <c r="S1913" s="34"/>
      <c r="T1913" s="34"/>
      <c r="U1913" s="34"/>
      <c r="V1913" s="34"/>
      <c r="W1913" s="34"/>
      <c r="X1913" s="34"/>
      <c r="Y1913" s="34"/>
      <c r="Z1913" s="34"/>
      <c r="AA1913" s="34"/>
      <c r="AB1913" s="34"/>
      <c r="AC1913" s="34"/>
      <c r="AD1913" s="34"/>
      <c r="AE1913" s="34"/>
    </row>
    <row r="1914" spans="5:31">
      <c r="E1914" s="34"/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  <c r="R1914" s="34"/>
      <c r="S1914" s="34"/>
      <c r="T1914" s="34"/>
      <c r="U1914" s="34"/>
      <c r="V1914" s="34"/>
      <c r="W1914" s="34"/>
      <c r="X1914" s="34"/>
      <c r="Y1914" s="34"/>
      <c r="Z1914" s="34"/>
      <c r="AA1914" s="34"/>
      <c r="AB1914" s="34"/>
      <c r="AC1914" s="34"/>
      <c r="AD1914" s="34"/>
      <c r="AE1914" s="34"/>
    </row>
    <row r="1915" spans="5:31">
      <c r="E1915" s="34"/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  <c r="R1915" s="34"/>
      <c r="S1915" s="34"/>
      <c r="T1915" s="34"/>
      <c r="U1915" s="34"/>
      <c r="V1915" s="34"/>
      <c r="W1915" s="34"/>
      <c r="X1915" s="34"/>
      <c r="Y1915" s="34"/>
      <c r="Z1915" s="34"/>
      <c r="AA1915" s="34"/>
      <c r="AB1915" s="34"/>
      <c r="AC1915" s="34"/>
      <c r="AD1915" s="34"/>
      <c r="AE1915" s="34"/>
    </row>
    <row r="1916" spans="5:31">
      <c r="E1916" s="34"/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  <c r="R1916" s="34"/>
      <c r="S1916" s="34"/>
      <c r="T1916" s="34"/>
      <c r="U1916" s="34"/>
      <c r="V1916" s="34"/>
      <c r="W1916" s="34"/>
      <c r="X1916" s="34"/>
      <c r="Y1916" s="34"/>
      <c r="Z1916" s="34"/>
      <c r="AA1916" s="34"/>
      <c r="AB1916" s="34"/>
      <c r="AC1916" s="34"/>
      <c r="AD1916" s="34"/>
      <c r="AE1916" s="34"/>
    </row>
    <row r="1917" spans="5:31">
      <c r="E1917" s="34"/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  <c r="R1917" s="34"/>
      <c r="S1917" s="34"/>
      <c r="T1917" s="34"/>
      <c r="U1917" s="34"/>
      <c r="V1917" s="34"/>
      <c r="W1917" s="34"/>
      <c r="X1917" s="34"/>
      <c r="Y1917" s="34"/>
      <c r="Z1917" s="34"/>
      <c r="AA1917" s="34"/>
      <c r="AB1917" s="34"/>
      <c r="AC1917" s="34"/>
      <c r="AD1917" s="34"/>
      <c r="AE1917" s="34"/>
    </row>
    <row r="1918" spans="5:31">
      <c r="E1918" s="34"/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  <c r="R1918" s="34"/>
      <c r="S1918" s="34"/>
      <c r="T1918" s="34"/>
      <c r="U1918" s="34"/>
      <c r="V1918" s="34"/>
      <c r="W1918" s="34"/>
      <c r="X1918" s="34"/>
      <c r="Y1918" s="34"/>
      <c r="Z1918" s="34"/>
      <c r="AA1918" s="34"/>
      <c r="AB1918" s="34"/>
      <c r="AC1918" s="34"/>
      <c r="AD1918" s="34"/>
      <c r="AE1918" s="34"/>
    </row>
    <row r="1919" spans="5:31">
      <c r="E1919" s="34"/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  <c r="R1919" s="34"/>
      <c r="S1919" s="34"/>
      <c r="T1919" s="34"/>
      <c r="U1919" s="34"/>
      <c r="V1919" s="34"/>
      <c r="W1919" s="34"/>
      <c r="X1919" s="34"/>
      <c r="Y1919" s="34"/>
      <c r="Z1919" s="34"/>
      <c r="AA1919" s="34"/>
      <c r="AB1919" s="34"/>
      <c r="AC1919" s="34"/>
      <c r="AD1919" s="34"/>
      <c r="AE1919" s="34"/>
    </row>
    <row r="1920" spans="5:31">
      <c r="E1920" s="34"/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  <c r="R1920" s="34"/>
      <c r="S1920" s="34"/>
      <c r="T1920" s="34"/>
      <c r="U1920" s="34"/>
      <c r="V1920" s="34"/>
      <c r="W1920" s="34"/>
      <c r="X1920" s="34"/>
      <c r="Y1920" s="34"/>
      <c r="Z1920" s="34"/>
      <c r="AA1920" s="34"/>
      <c r="AB1920" s="34"/>
      <c r="AC1920" s="34"/>
      <c r="AD1920" s="34"/>
      <c r="AE1920" s="34"/>
    </row>
    <row r="1921" spans="5:31">
      <c r="E1921" s="34"/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  <c r="R1921" s="34"/>
      <c r="S1921" s="34"/>
      <c r="T1921" s="34"/>
      <c r="U1921" s="34"/>
      <c r="V1921" s="34"/>
      <c r="W1921" s="34"/>
      <c r="X1921" s="34"/>
      <c r="Y1921" s="34"/>
      <c r="Z1921" s="34"/>
      <c r="AA1921" s="34"/>
      <c r="AB1921" s="34"/>
      <c r="AC1921" s="34"/>
      <c r="AD1921" s="34"/>
      <c r="AE1921" s="34"/>
    </row>
    <row r="1922" spans="5:31">
      <c r="E1922" s="34"/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  <c r="R1922" s="34"/>
      <c r="S1922" s="34"/>
      <c r="T1922" s="34"/>
      <c r="U1922" s="34"/>
      <c r="V1922" s="34"/>
      <c r="W1922" s="34"/>
      <c r="X1922" s="34"/>
      <c r="Y1922" s="34"/>
      <c r="Z1922" s="34"/>
      <c r="AA1922" s="34"/>
      <c r="AB1922" s="34"/>
      <c r="AC1922" s="34"/>
      <c r="AD1922" s="34"/>
      <c r="AE1922" s="34"/>
    </row>
    <row r="1923" spans="5:31">
      <c r="E1923" s="34"/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  <c r="R1923" s="34"/>
      <c r="S1923" s="34"/>
      <c r="T1923" s="34"/>
      <c r="U1923" s="34"/>
      <c r="V1923" s="34"/>
      <c r="W1923" s="34"/>
      <c r="X1923" s="34"/>
      <c r="Y1923" s="34"/>
      <c r="Z1923" s="34"/>
      <c r="AA1923" s="34"/>
      <c r="AB1923" s="34"/>
      <c r="AC1923" s="34"/>
      <c r="AD1923" s="34"/>
      <c r="AE1923" s="34"/>
    </row>
    <row r="1924" spans="5:31">
      <c r="E1924" s="34"/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  <c r="R1924" s="34"/>
      <c r="S1924" s="34"/>
      <c r="T1924" s="34"/>
      <c r="U1924" s="34"/>
      <c r="V1924" s="34"/>
      <c r="W1924" s="34"/>
      <c r="X1924" s="34"/>
      <c r="Y1924" s="34"/>
      <c r="Z1924" s="34"/>
      <c r="AA1924" s="34"/>
      <c r="AB1924" s="34"/>
      <c r="AC1924" s="34"/>
      <c r="AD1924" s="34"/>
      <c r="AE1924" s="34"/>
    </row>
    <row r="1925" spans="5:31">
      <c r="E1925" s="34"/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  <c r="R1925" s="34"/>
      <c r="S1925" s="34"/>
      <c r="T1925" s="34"/>
      <c r="U1925" s="34"/>
      <c r="V1925" s="34"/>
      <c r="W1925" s="34"/>
      <c r="X1925" s="34"/>
      <c r="Y1925" s="34"/>
      <c r="Z1925" s="34"/>
      <c r="AA1925" s="34"/>
      <c r="AB1925" s="34"/>
      <c r="AC1925" s="34"/>
      <c r="AD1925" s="34"/>
      <c r="AE1925" s="34"/>
    </row>
    <row r="1926" spans="5:31">
      <c r="E1926" s="34"/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  <c r="R1926" s="34"/>
      <c r="S1926" s="34"/>
      <c r="T1926" s="34"/>
      <c r="U1926" s="34"/>
      <c r="V1926" s="34"/>
      <c r="W1926" s="34"/>
      <c r="X1926" s="34"/>
      <c r="Y1926" s="34"/>
      <c r="Z1926" s="34"/>
      <c r="AA1926" s="34"/>
      <c r="AB1926" s="34"/>
      <c r="AC1926" s="34"/>
      <c r="AD1926" s="34"/>
      <c r="AE1926" s="34"/>
    </row>
    <row r="1927" spans="5:31">
      <c r="E1927" s="34"/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  <c r="R1927" s="34"/>
      <c r="S1927" s="34"/>
      <c r="T1927" s="34"/>
      <c r="U1927" s="34"/>
      <c r="V1927" s="34"/>
      <c r="W1927" s="34"/>
      <c r="X1927" s="34"/>
      <c r="Y1927" s="34"/>
      <c r="Z1927" s="34"/>
      <c r="AA1927" s="34"/>
      <c r="AB1927" s="34"/>
      <c r="AC1927" s="34"/>
      <c r="AD1927" s="34"/>
      <c r="AE1927" s="34"/>
    </row>
    <row r="1928" spans="5:31">
      <c r="E1928" s="34"/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  <c r="R1928" s="34"/>
      <c r="S1928" s="34"/>
      <c r="T1928" s="34"/>
      <c r="U1928" s="34"/>
      <c r="V1928" s="34"/>
      <c r="W1928" s="34"/>
      <c r="X1928" s="34"/>
      <c r="Y1928" s="34"/>
      <c r="Z1928" s="34"/>
      <c r="AA1928" s="34"/>
      <c r="AB1928" s="34"/>
      <c r="AC1928" s="34"/>
      <c r="AD1928" s="34"/>
      <c r="AE1928" s="34"/>
    </row>
    <row r="1929" spans="5:31">
      <c r="E1929" s="34"/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  <c r="R1929" s="34"/>
      <c r="S1929" s="34"/>
      <c r="T1929" s="34"/>
      <c r="U1929" s="34"/>
      <c r="V1929" s="34"/>
      <c r="W1929" s="34"/>
      <c r="X1929" s="34"/>
      <c r="Y1929" s="34"/>
      <c r="Z1929" s="34"/>
      <c r="AA1929" s="34"/>
      <c r="AB1929" s="34"/>
      <c r="AC1929" s="34"/>
      <c r="AD1929" s="34"/>
      <c r="AE1929" s="34"/>
    </row>
    <row r="1930" spans="5:31">
      <c r="E1930" s="34"/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  <c r="R1930" s="34"/>
      <c r="S1930" s="34"/>
      <c r="T1930" s="34"/>
      <c r="U1930" s="34"/>
      <c r="V1930" s="34"/>
      <c r="W1930" s="34"/>
      <c r="X1930" s="34"/>
      <c r="Y1930" s="34"/>
      <c r="Z1930" s="34"/>
      <c r="AA1930" s="34"/>
      <c r="AB1930" s="34"/>
      <c r="AC1930" s="34"/>
      <c r="AD1930" s="34"/>
      <c r="AE1930" s="34"/>
    </row>
    <row r="1931" spans="5:31">
      <c r="E1931" s="34"/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  <c r="R1931" s="34"/>
      <c r="S1931" s="34"/>
      <c r="T1931" s="34"/>
      <c r="U1931" s="34"/>
      <c r="V1931" s="34"/>
      <c r="W1931" s="34"/>
      <c r="X1931" s="34"/>
      <c r="Y1931" s="34"/>
      <c r="Z1931" s="34"/>
      <c r="AA1931" s="34"/>
      <c r="AB1931" s="34"/>
      <c r="AC1931" s="34"/>
      <c r="AD1931" s="34"/>
      <c r="AE1931" s="34"/>
    </row>
    <row r="1932" spans="5:31">
      <c r="E1932" s="34"/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  <c r="R1932" s="34"/>
      <c r="S1932" s="34"/>
      <c r="T1932" s="34"/>
      <c r="U1932" s="34"/>
      <c r="V1932" s="34"/>
      <c r="W1932" s="34"/>
      <c r="X1932" s="34"/>
      <c r="Y1932" s="34"/>
      <c r="Z1932" s="34"/>
      <c r="AA1932" s="34"/>
      <c r="AB1932" s="34"/>
      <c r="AC1932" s="34"/>
      <c r="AD1932" s="34"/>
      <c r="AE1932" s="34"/>
    </row>
    <row r="1933" spans="5:31">
      <c r="E1933" s="34"/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  <c r="R1933" s="34"/>
      <c r="S1933" s="34"/>
      <c r="T1933" s="34"/>
      <c r="U1933" s="34"/>
      <c r="V1933" s="34"/>
      <c r="W1933" s="34"/>
      <c r="X1933" s="34"/>
      <c r="Y1933" s="34"/>
      <c r="Z1933" s="34"/>
      <c r="AA1933" s="34"/>
      <c r="AB1933" s="34"/>
      <c r="AC1933" s="34"/>
      <c r="AD1933" s="34"/>
      <c r="AE1933" s="34"/>
    </row>
    <row r="1934" spans="5:31">
      <c r="E1934" s="34"/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  <c r="R1934" s="34"/>
      <c r="S1934" s="34"/>
      <c r="T1934" s="34"/>
      <c r="U1934" s="34"/>
      <c r="V1934" s="34"/>
      <c r="W1934" s="34"/>
      <c r="X1934" s="34"/>
      <c r="Y1934" s="34"/>
      <c r="Z1934" s="34"/>
      <c r="AA1934" s="34"/>
      <c r="AB1934" s="34"/>
      <c r="AC1934" s="34"/>
      <c r="AD1934" s="34"/>
      <c r="AE1934" s="34"/>
    </row>
    <row r="1935" spans="5:31">
      <c r="E1935" s="34"/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  <c r="R1935" s="34"/>
      <c r="S1935" s="34"/>
      <c r="T1935" s="34"/>
      <c r="U1935" s="34"/>
      <c r="V1935" s="34"/>
      <c r="W1935" s="34"/>
      <c r="X1935" s="34"/>
      <c r="Y1935" s="34"/>
      <c r="Z1935" s="34"/>
      <c r="AA1935" s="34"/>
      <c r="AB1935" s="34"/>
      <c r="AC1935" s="34"/>
      <c r="AD1935" s="34"/>
      <c r="AE1935" s="34"/>
    </row>
    <row r="1936" spans="5:31">
      <c r="E1936" s="34"/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  <c r="R1936" s="34"/>
      <c r="S1936" s="34"/>
      <c r="T1936" s="34"/>
      <c r="U1936" s="34"/>
      <c r="V1936" s="34"/>
      <c r="W1936" s="34"/>
      <c r="X1936" s="34"/>
      <c r="Y1936" s="34"/>
      <c r="Z1936" s="34"/>
      <c r="AA1936" s="34"/>
      <c r="AB1936" s="34"/>
      <c r="AC1936" s="34"/>
      <c r="AD1936" s="34"/>
      <c r="AE1936" s="34"/>
    </row>
    <row r="1937" spans="5:31">
      <c r="E1937" s="34"/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  <c r="R1937" s="34"/>
      <c r="S1937" s="34"/>
      <c r="T1937" s="34"/>
      <c r="U1937" s="34"/>
      <c r="V1937" s="34"/>
      <c r="W1937" s="34"/>
      <c r="X1937" s="34"/>
      <c r="Y1937" s="34"/>
      <c r="Z1937" s="34"/>
      <c r="AA1937" s="34"/>
      <c r="AB1937" s="34"/>
      <c r="AC1937" s="34"/>
      <c r="AD1937" s="34"/>
      <c r="AE1937" s="34"/>
    </row>
    <row r="1938" spans="5:31">
      <c r="E1938" s="34"/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  <c r="R1938" s="34"/>
      <c r="S1938" s="34"/>
      <c r="T1938" s="34"/>
      <c r="U1938" s="34"/>
      <c r="V1938" s="34"/>
      <c r="W1938" s="34"/>
      <c r="X1938" s="34"/>
      <c r="Y1938" s="34"/>
      <c r="Z1938" s="34"/>
      <c r="AA1938" s="34"/>
      <c r="AB1938" s="34"/>
      <c r="AC1938" s="34"/>
      <c r="AD1938" s="34"/>
      <c r="AE1938" s="34"/>
    </row>
    <row r="1939" spans="5:31">
      <c r="E1939" s="34"/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  <c r="R1939" s="34"/>
      <c r="S1939" s="34"/>
      <c r="T1939" s="34"/>
      <c r="U1939" s="34"/>
      <c r="V1939" s="34"/>
      <c r="W1939" s="34"/>
      <c r="X1939" s="34"/>
      <c r="Y1939" s="34"/>
      <c r="Z1939" s="34"/>
      <c r="AA1939" s="34"/>
      <c r="AB1939" s="34"/>
      <c r="AC1939" s="34"/>
      <c r="AD1939" s="34"/>
      <c r="AE1939" s="34"/>
    </row>
    <row r="1940" spans="5:31">
      <c r="E1940" s="34"/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  <c r="R1940" s="34"/>
      <c r="S1940" s="34"/>
      <c r="T1940" s="34"/>
      <c r="U1940" s="34"/>
      <c r="V1940" s="34"/>
      <c r="W1940" s="34"/>
      <c r="X1940" s="34"/>
      <c r="Y1940" s="34"/>
      <c r="Z1940" s="34"/>
      <c r="AA1940" s="34"/>
      <c r="AB1940" s="34"/>
      <c r="AC1940" s="34"/>
      <c r="AD1940" s="34"/>
      <c r="AE1940" s="34"/>
    </row>
    <row r="1941" spans="5:31">
      <c r="E1941" s="34"/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  <c r="R1941" s="34"/>
      <c r="S1941" s="34"/>
      <c r="T1941" s="34"/>
      <c r="U1941" s="34"/>
      <c r="V1941" s="34"/>
      <c r="W1941" s="34"/>
      <c r="X1941" s="34"/>
      <c r="Y1941" s="34"/>
      <c r="Z1941" s="34"/>
      <c r="AA1941" s="34"/>
      <c r="AB1941" s="34"/>
      <c r="AC1941" s="34"/>
      <c r="AD1941" s="34"/>
      <c r="AE1941" s="34"/>
    </row>
    <row r="1942" spans="5:31">
      <c r="E1942" s="34"/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  <c r="R1942" s="34"/>
      <c r="S1942" s="34"/>
      <c r="T1942" s="34"/>
      <c r="U1942" s="34"/>
      <c r="V1942" s="34"/>
      <c r="W1942" s="34"/>
      <c r="X1942" s="34"/>
      <c r="Y1942" s="34"/>
      <c r="Z1942" s="34"/>
      <c r="AA1942" s="34"/>
      <c r="AB1942" s="34"/>
      <c r="AC1942" s="34"/>
      <c r="AD1942" s="34"/>
      <c r="AE1942" s="34"/>
    </row>
    <row r="1943" spans="5:31">
      <c r="E1943" s="34"/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  <c r="R1943" s="34"/>
      <c r="S1943" s="34"/>
      <c r="T1943" s="34"/>
      <c r="U1943" s="34"/>
      <c r="V1943" s="34"/>
      <c r="W1943" s="34"/>
      <c r="X1943" s="34"/>
      <c r="Y1943" s="34"/>
      <c r="Z1943" s="34"/>
      <c r="AA1943" s="34"/>
      <c r="AB1943" s="34"/>
      <c r="AC1943" s="34"/>
      <c r="AD1943" s="34"/>
      <c r="AE1943" s="34"/>
    </row>
    <row r="1944" spans="5:31">
      <c r="E1944" s="34"/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  <c r="R1944" s="34"/>
      <c r="S1944" s="34"/>
      <c r="T1944" s="34"/>
      <c r="U1944" s="34"/>
      <c r="V1944" s="34"/>
      <c r="W1944" s="34"/>
      <c r="X1944" s="34"/>
      <c r="Y1944" s="34"/>
      <c r="Z1944" s="34"/>
      <c r="AA1944" s="34"/>
      <c r="AB1944" s="34"/>
      <c r="AC1944" s="34"/>
      <c r="AD1944" s="34"/>
      <c r="AE1944" s="34"/>
    </row>
    <row r="1945" spans="5:31">
      <c r="E1945" s="34"/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  <c r="R1945" s="34"/>
      <c r="S1945" s="34"/>
      <c r="T1945" s="34"/>
      <c r="U1945" s="34"/>
      <c r="V1945" s="34"/>
      <c r="W1945" s="34"/>
      <c r="X1945" s="34"/>
      <c r="Y1945" s="34"/>
      <c r="Z1945" s="34"/>
      <c r="AA1945" s="34"/>
      <c r="AB1945" s="34"/>
      <c r="AC1945" s="34"/>
      <c r="AD1945" s="34"/>
      <c r="AE1945" s="34"/>
    </row>
    <row r="1946" spans="5:31">
      <c r="E1946" s="34"/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  <c r="R1946" s="34"/>
      <c r="S1946" s="34"/>
      <c r="T1946" s="34"/>
      <c r="U1946" s="34"/>
      <c r="V1946" s="34"/>
      <c r="W1946" s="34"/>
      <c r="X1946" s="34"/>
      <c r="Y1946" s="34"/>
      <c r="Z1946" s="34"/>
      <c r="AA1946" s="34"/>
      <c r="AB1946" s="34"/>
      <c r="AC1946" s="34"/>
      <c r="AD1946" s="34"/>
      <c r="AE1946" s="34"/>
    </row>
    <row r="1947" spans="5:31">
      <c r="E1947" s="34"/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  <c r="R1947" s="34"/>
      <c r="S1947" s="34"/>
      <c r="T1947" s="34"/>
      <c r="U1947" s="34"/>
      <c r="V1947" s="34"/>
      <c r="W1947" s="34"/>
      <c r="X1947" s="34"/>
      <c r="Y1947" s="34"/>
      <c r="Z1947" s="34"/>
      <c r="AA1947" s="34"/>
      <c r="AB1947" s="34"/>
      <c r="AC1947" s="34"/>
      <c r="AD1947" s="34"/>
      <c r="AE1947" s="34"/>
    </row>
    <row r="1948" spans="5:31">
      <c r="E1948" s="34"/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  <c r="R1948" s="34"/>
      <c r="S1948" s="34"/>
      <c r="T1948" s="34"/>
      <c r="U1948" s="34"/>
      <c r="V1948" s="34"/>
      <c r="W1948" s="34"/>
      <c r="X1948" s="34"/>
      <c r="Y1948" s="34"/>
      <c r="Z1948" s="34"/>
      <c r="AA1948" s="34"/>
      <c r="AB1948" s="34"/>
      <c r="AC1948" s="34"/>
      <c r="AD1948" s="34"/>
      <c r="AE1948" s="34"/>
    </row>
    <row r="1949" spans="5:31">
      <c r="E1949" s="34"/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  <c r="R1949" s="34"/>
      <c r="S1949" s="34"/>
      <c r="T1949" s="34"/>
      <c r="U1949" s="34"/>
      <c r="V1949" s="34"/>
      <c r="W1949" s="34"/>
      <c r="X1949" s="34"/>
      <c r="Y1949" s="34"/>
      <c r="Z1949" s="34"/>
      <c r="AA1949" s="34"/>
      <c r="AB1949" s="34"/>
      <c r="AC1949" s="34"/>
      <c r="AD1949" s="34"/>
      <c r="AE1949" s="34"/>
    </row>
    <row r="1950" spans="5:31"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4"/>
      <c r="Y1950" s="34"/>
      <c r="Z1950" s="34"/>
      <c r="AA1950" s="34"/>
      <c r="AB1950" s="34"/>
      <c r="AC1950" s="34"/>
      <c r="AD1950" s="34"/>
      <c r="AE1950" s="34"/>
    </row>
    <row r="1951" spans="5:31">
      <c r="E1951" s="34"/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  <c r="R1951" s="34"/>
      <c r="S1951" s="34"/>
      <c r="T1951" s="34"/>
      <c r="U1951" s="34"/>
      <c r="V1951" s="34"/>
      <c r="W1951" s="34"/>
      <c r="X1951" s="34"/>
      <c r="Y1951" s="34"/>
      <c r="Z1951" s="34"/>
      <c r="AA1951" s="34"/>
      <c r="AB1951" s="34"/>
      <c r="AC1951" s="34"/>
      <c r="AD1951" s="34"/>
      <c r="AE1951" s="34"/>
    </row>
    <row r="1952" spans="5:31">
      <c r="E1952" s="34"/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  <c r="R1952" s="34"/>
      <c r="S1952" s="34"/>
      <c r="T1952" s="34"/>
      <c r="U1952" s="34"/>
      <c r="V1952" s="34"/>
      <c r="W1952" s="34"/>
      <c r="X1952" s="34"/>
      <c r="Y1952" s="34"/>
      <c r="Z1952" s="34"/>
      <c r="AA1952" s="34"/>
      <c r="AB1952" s="34"/>
      <c r="AC1952" s="34"/>
      <c r="AD1952" s="34"/>
      <c r="AE1952" s="34"/>
    </row>
    <row r="1953" spans="5:31">
      <c r="E1953" s="34"/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  <c r="R1953" s="34"/>
      <c r="S1953" s="34"/>
      <c r="T1953" s="34"/>
      <c r="U1953" s="34"/>
      <c r="V1953" s="34"/>
      <c r="W1953" s="34"/>
      <c r="X1953" s="34"/>
      <c r="Y1953" s="34"/>
      <c r="Z1953" s="34"/>
      <c r="AA1953" s="34"/>
      <c r="AB1953" s="34"/>
      <c r="AC1953" s="34"/>
      <c r="AD1953" s="34"/>
      <c r="AE1953" s="34"/>
    </row>
    <row r="1954" spans="5:31">
      <c r="E1954" s="34"/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  <c r="R1954" s="34"/>
      <c r="S1954" s="34"/>
      <c r="T1954" s="34"/>
      <c r="U1954" s="34"/>
      <c r="V1954" s="34"/>
      <c r="W1954" s="34"/>
      <c r="X1954" s="34"/>
      <c r="Y1954" s="34"/>
      <c r="Z1954" s="34"/>
      <c r="AA1954" s="34"/>
      <c r="AB1954" s="34"/>
      <c r="AC1954" s="34"/>
      <c r="AD1954" s="34"/>
      <c r="AE1954" s="34"/>
    </row>
    <row r="1955" spans="5:31">
      <c r="E1955" s="34"/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  <c r="R1955" s="34"/>
      <c r="S1955" s="34"/>
      <c r="T1955" s="34"/>
      <c r="U1955" s="34"/>
      <c r="V1955" s="34"/>
      <c r="W1955" s="34"/>
      <c r="X1955" s="34"/>
      <c r="Y1955" s="34"/>
      <c r="Z1955" s="34"/>
      <c r="AA1955" s="34"/>
      <c r="AB1955" s="34"/>
      <c r="AC1955" s="34"/>
      <c r="AD1955" s="34"/>
      <c r="AE1955" s="34"/>
    </row>
    <row r="1956" spans="5:31">
      <c r="E1956" s="34"/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  <c r="R1956" s="34"/>
      <c r="S1956" s="34"/>
      <c r="T1956" s="34"/>
      <c r="U1956" s="34"/>
      <c r="V1956" s="34"/>
      <c r="W1956" s="34"/>
      <c r="X1956" s="34"/>
      <c r="Y1956" s="34"/>
      <c r="Z1956" s="34"/>
      <c r="AA1956" s="34"/>
      <c r="AB1956" s="34"/>
      <c r="AC1956" s="34"/>
      <c r="AD1956" s="34"/>
      <c r="AE1956" s="34"/>
    </row>
    <row r="1957" spans="5:31">
      <c r="E1957" s="34"/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  <c r="R1957" s="34"/>
      <c r="S1957" s="34"/>
      <c r="T1957" s="34"/>
      <c r="U1957" s="34"/>
      <c r="V1957" s="34"/>
      <c r="W1957" s="34"/>
      <c r="X1957" s="34"/>
      <c r="Y1957" s="34"/>
      <c r="Z1957" s="34"/>
      <c r="AA1957" s="34"/>
      <c r="AB1957" s="34"/>
      <c r="AC1957" s="34"/>
      <c r="AD1957" s="34"/>
      <c r="AE1957" s="34"/>
    </row>
    <row r="1958" spans="5:31">
      <c r="E1958" s="34"/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  <c r="R1958" s="34"/>
      <c r="S1958" s="34"/>
      <c r="T1958" s="34"/>
      <c r="U1958" s="34"/>
      <c r="V1958" s="34"/>
      <c r="W1958" s="34"/>
      <c r="X1958" s="34"/>
      <c r="Y1958" s="34"/>
      <c r="Z1958" s="34"/>
      <c r="AA1958" s="34"/>
      <c r="AB1958" s="34"/>
      <c r="AC1958" s="34"/>
      <c r="AD1958" s="34"/>
      <c r="AE1958" s="34"/>
    </row>
    <row r="1959" spans="5:31">
      <c r="E1959" s="34"/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  <c r="R1959" s="34"/>
      <c r="S1959" s="34"/>
      <c r="T1959" s="34"/>
      <c r="U1959" s="34"/>
      <c r="V1959" s="34"/>
      <c r="W1959" s="34"/>
      <c r="X1959" s="34"/>
      <c r="Y1959" s="34"/>
      <c r="Z1959" s="34"/>
      <c r="AA1959" s="34"/>
      <c r="AB1959" s="34"/>
      <c r="AC1959" s="34"/>
      <c r="AD1959" s="34"/>
      <c r="AE1959" s="34"/>
    </row>
    <row r="1960" spans="5:31">
      <c r="E1960" s="34"/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  <c r="R1960" s="34"/>
      <c r="S1960" s="34"/>
      <c r="T1960" s="34"/>
      <c r="U1960" s="34"/>
      <c r="V1960" s="34"/>
      <c r="W1960" s="34"/>
      <c r="X1960" s="34"/>
      <c r="Y1960" s="34"/>
      <c r="Z1960" s="34"/>
      <c r="AA1960" s="34"/>
      <c r="AB1960" s="34"/>
      <c r="AC1960" s="34"/>
      <c r="AD1960" s="34"/>
      <c r="AE1960" s="34"/>
    </row>
    <row r="1961" spans="5:31">
      <c r="E1961" s="34"/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  <c r="R1961" s="34"/>
      <c r="S1961" s="34"/>
      <c r="T1961" s="34"/>
      <c r="U1961" s="34"/>
      <c r="V1961" s="34"/>
      <c r="W1961" s="34"/>
      <c r="X1961" s="34"/>
      <c r="Y1961" s="34"/>
      <c r="Z1961" s="34"/>
      <c r="AA1961" s="34"/>
      <c r="AB1961" s="34"/>
      <c r="AC1961" s="34"/>
      <c r="AD1961" s="34"/>
      <c r="AE1961" s="34"/>
    </row>
    <row r="1962" spans="5:31">
      <c r="E1962" s="34"/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  <c r="R1962" s="34"/>
      <c r="S1962" s="34"/>
      <c r="T1962" s="34"/>
      <c r="U1962" s="34"/>
      <c r="V1962" s="34"/>
      <c r="W1962" s="34"/>
      <c r="X1962" s="34"/>
      <c r="Y1962" s="34"/>
      <c r="Z1962" s="34"/>
      <c r="AA1962" s="34"/>
      <c r="AB1962" s="34"/>
      <c r="AC1962" s="34"/>
      <c r="AD1962" s="34"/>
      <c r="AE1962" s="34"/>
    </row>
    <row r="1963" spans="5:31">
      <c r="E1963" s="34"/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  <c r="R1963" s="34"/>
      <c r="S1963" s="34"/>
      <c r="T1963" s="34"/>
      <c r="U1963" s="34"/>
      <c r="V1963" s="34"/>
      <c r="W1963" s="34"/>
      <c r="X1963" s="34"/>
      <c r="Y1963" s="34"/>
      <c r="Z1963" s="34"/>
      <c r="AA1963" s="34"/>
      <c r="AB1963" s="34"/>
      <c r="AC1963" s="34"/>
      <c r="AD1963" s="34"/>
      <c r="AE1963" s="34"/>
    </row>
    <row r="1964" spans="5:31">
      <c r="E1964" s="34"/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  <c r="R1964" s="34"/>
      <c r="S1964" s="34"/>
      <c r="T1964" s="34"/>
      <c r="U1964" s="34"/>
      <c r="V1964" s="34"/>
      <c r="W1964" s="34"/>
      <c r="X1964" s="34"/>
      <c r="Y1964" s="34"/>
      <c r="Z1964" s="34"/>
      <c r="AA1964" s="34"/>
      <c r="AB1964" s="34"/>
      <c r="AC1964" s="34"/>
      <c r="AD1964" s="34"/>
      <c r="AE1964" s="34"/>
    </row>
    <row r="1965" spans="5:31">
      <c r="E1965" s="34"/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  <c r="R1965" s="34"/>
      <c r="S1965" s="34"/>
      <c r="T1965" s="34"/>
      <c r="U1965" s="34"/>
      <c r="V1965" s="34"/>
      <c r="W1965" s="34"/>
      <c r="X1965" s="34"/>
      <c r="Y1965" s="34"/>
      <c r="Z1965" s="34"/>
      <c r="AA1965" s="34"/>
      <c r="AB1965" s="34"/>
      <c r="AC1965" s="34"/>
      <c r="AD1965" s="34"/>
      <c r="AE1965" s="34"/>
    </row>
    <row r="1966" spans="5:31">
      <c r="E1966" s="34"/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  <c r="R1966" s="34"/>
      <c r="S1966" s="34"/>
      <c r="T1966" s="34"/>
      <c r="U1966" s="34"/>
      <c r="V1966" s="34"/>
      <c r="W1966" s="34"/>
      <c r="X1966" s="34"/>
      <c r="Y1966" s="34"/>
      <c r="Z1966" s="34"/>
      <c r="AA1966" s="34"/>
      <c r="AB1966" s="34"/>
      <c r="AC1966" s="34"/>
      <c r="AD1966" s="34"/>
      <c r="AE1966" s="34"/>
    </row>
    <row r="1967" spans="5:31">
      <c r="E1967" s="34"/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  <c r="R1967" s="34"/>
      <c r="S1967" s="34"/>
      <c r="T1967" s="34"/>
      <c r="U1967" s="34"/>
      <c r="V1967" s="34"/>
      <c r="W1967" s="34"/>
      <c r="X1967" s="34"/>
      <c r="Y1967" s="34"/>
      <c r="Z1967" s="34"/>
      <c r="AA1967" s="34"/>
      <c r="AB1967" s="34"/>
      <c r="AC1967" s="34"/>
      <c r="AD1967" s="34"/>
      <c r="AE1967" s="34"/>
    </row>
    <row r="1968" spans="5:31">
      <c r="E1968" s="34"/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  <c r="R1968" s="34"/>
      <c r="S1968" s="34"/>
      <c r="T1968" s="34"/>
      <c r="U1968" s="34"/>
      <c r="V1968" s="34"/>
      <c r="W1968" s="34"/>
      <c r="X1968" s="34"/>
      <c r="Y1968" s="34"/>
      <c r="Z1968" s="34"/>
      <c r="AA1968" s="34"/>
      <c r="AB1968" s="34"/>
      <c r="AC1968" s="34"/>
      <c r="AD1968" s="34"/>
      <c r="AE1968" s="34"/>
    </row>
    <row r="1969" spans="5:31">
      <c r="E1969" s="34"/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  <c r="R1969" s="34"/>
      <c r="S1969" s="34"/>
      <c r="T1969" s="34"/>
      <c r="U1969" s="34"/>
      <c r="V1969" s="34"/>
      <c r="W1969" s="34"/>
      <c r="X1969" s="34"/>
      <c r="Y1969" s="34"/>
      <c r="Z1969" s="34"/>
      <c r="AA1969" s="34"/>
      <c r="AB1969" s="34"/>
      <c r="AC1969" s="34"/>
      <c r="AD1969" s="34"/>
      <c r="AE1969" s="34"/>
    </row>
    <row r="1970" spans="5:31">
      <c r="E1970" s="34"/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  <c r="R1970" s="34"/>
      <c r="S1970" s="34"/>
      <c r="T1970" s="34"/>
      <c r="U1970" s="34"/>
      <c r="V1970" s="34"/>
      <c r="W1970" s="34"/>
      <c r="X1970" s="34"/>
      <c r="Y1970" s="34"/>
      <c r="Z1970" s="34"/>
      <c r="AA1970" s="34"/>
      <c r="AB1970" s="34"/>
      <c r="AC1970" s="34"/>
      <c r="AD1970" s="34"/>
      <c r="AE1970" s="34"/>
    </row>
    <row r="1971" spans="5:31">
      <c r="E1971" s="34"/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  <c r="R1971" s="34"/>
      <c r="S1971" s="34"/>
      <c r="T1971" s="34"/>
      <c r="U1971" s="34"/>
      <c r="V1971" s="34"/>
      <c r="W1971" s="34"/>
      <c r="X1971" s="34"/>
      <c r="Y1971" s="34"/>
      <c r="Z1971" s="34"/>
      <c r="AA1971" s="34"/>
      <c r="AB1971" s="34"/>
      <c r="AC1971" s="34"/>
      <c r="AD1971" s="34"/>
      <c r="AE1971" s="34"/>
    </row>
    <row r="1972" spans="5:31">
      <c r="E1972" s="34"/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  <c r="R1972" s="34"/>
      <c r="S1972" s="34"/>
      <c r="T1972" s="34"/>
      <c r="U1972" s="34"/>
      <c r="V1972" s="34"/>
      <c r="W1972" s="34"/>
      <c r="X1972" s="34"/>
      <c r="Y1972" s="34"/>
      <c r="Z1972" s="34"/>
      <c r="AA1972" s="34"/>
      <c r="AB1972" s="34"/>
      <c r="AC1972" s="34"/>
      <c r="AD1972" s="34"/>
      <c r="AE1972" s="34"/>
    </row>
    <row r="1973" spans="5:31">
      <c r="E1973" s="34"/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  <c r="R1973" s="34"/>
      <c r="S1973" s="34"/>
      <c r="T1973" s="34"/>
      <c r="U1973" s="34"/>
      <c r="V1973" s="34"/>
      <c r="W1973" s="34"/>
      <c r="X1973" s="34"/>
      <c r="Y1973" s="34"/>
      <c r="Z1973" s="34"/>
      <c r="AA1973" s="34"/>
      <c r="AB1973" s="34"/>
      <c r="AC1973" s="34"/>
      <c r="AD1973" s="34"/>
      <c r="AE1973" s="34"/>
    </row>
    <row r="1974" spans="5:31">
      <c r="E1974" s="34"/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  <c r="R1974" s="34"/>
      <c r="S1974" s="34"/>
      <c r="T1974" s="34"/>
      <c r="U1974" s="34"/>
      <c r="V1974" s="34"/>
      <c r="W1974" s="34"/>
      <c r="X1974" s="34"/>
      <c r="Y1974" s="34"/>
      <c r="Z1974" s="34"/>
      <c r="AA1974" s="34"/>
      <c r="AB1974" s="34"/>
      <c r="AC1974" s="34"/>
      <c r="AD1974" s="34"/>
      <c r="AE1974" s="34"/>
    </row>
    <row r="1975" spans="5:31">
      <c r="E1975" s="34"/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  <c r="R1975" s="34"/>
      <c r="S1975" s="34"/>
      <c r="T1975" s="34"/>
      <c r="U1975" s="34"/>
      <c r="V1975" s="34"/>
      <c r="W1975" s="34"/>
      <c r="X1975" s="34"/>
      <c r="Y1975" s="34"/>
      <c r="Z1975" s="34"/>
      <c r="AA1975" s="34"/>
      <c r="AB1975" s="34"/>
      <c r="AC1975" s="34"/>
      <c r="AD1975" s="34"/>
      <c r="AE1975" s="34"/>
    </row>
    <row r="1976" spans="5:31">
      <c r="E1976" s="34"/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  <c r="R1976" s="34"/>
      <c r="S1976" s="34"/>
      <c r="T1976" s="34"/>
      <c r="U1976" s="34"/>
      <c r="V1976" s="34"/>
      <c r="W1976" s="34"/>
      <c r="X1976" s="34"/>
      <c r="Y1976" s="34"/>
      <c r="Z1976" s="34"/>
      <c r="AA1976" s="34"/>
      <c r="AB1976" s="34"/>
      <c r="AC1976" s="34"/>
      <c r="AD1976" s="34"/>
      <c r="AE1976" s="34"/>
    </row>
    <row r="1977" spans="5:31">
      <c r="E1977" s="34"/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  <c r="R1977" s="34"/>
      <c r="S1977" s="34"/>
      <c r="T1977" s="34"/>
      <c r="U1977" s="34"/>
      <c r="V1977" s="34"/>
      <c r="W1977" s="34"/>
      <c r="X1977" s="34"/>
      <c r="Y1977" s="34"/>
      <c r="Z1977" s="34"/>
      <c r="AA1977" s="34"/>
      <c r="AB1977" s="34"/>
      <c r="AC1977" s="34"/>
      <c r="AD1977" s="34"/>
      <c r="AE1977" s="34"/>
    </row>
    <row r="1978" spans="5:31">
      <c r="E1978" s="34"/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  <c r="R1978" s="34"/>
      <c r="S1978" s="34"/>
      <c r="T1978" s="34"/>
      <c r="U1978" s="34"/>
      <c r="V1978" s="34"/>
      <c r="W1978" s="34"/>
      <c r="X1978" s="34"/>
      <c r="Y1978" s="34"/>
      <c r="Z1978" s="34"/>
      <c r="AA1978" s="34"/>
      <c r="AB1978" s="34"/>
      <c r="AC1978" s="34"/>
      <c r="AD1978" s="34"/>
      <c r="AE1978" s="34"/>
    </row>
    <row r="1979" spans="5:31">
      <c r="E1979" s="34"/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  <c r="R1979" s="34"/>
      <c r="S1979" s="34"/>
      <c r="T1979" s="34"/>
      <c r="U1979" s="34"/>
      <c r="V1979" s="34"/>
      <c r="W1979" s="34"/>
      <c r="X1979" s="34"/>
      <c r="Y1979" s="34"/>
      <c r="Z1979" s="34"/>
      <c r="AA1979" s="34"/>
      <c r="AB1979" s="34"/>
      <c r="AC1979" s="34"/>
      <c r="AD1979" s="34"/>
      <c r="AE1979" s="34"/>
    </row>
    <row r="1980" spans="5:31">
      <c r="E1980" s="34"/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  <c r="R1980" s="34"/>
      <c r="S1980" s="34"/>
      <c r="T1980" s="34"/>
      <c r="U1980" s="34"/>
      <c r="V1980" s="34"/>
      <c r="W1980" s="34"/>
      <c r="X1980" s="34"/>
      <c r="Y1980" s="34"/>
      <c r="Z1980" s="34"/>
      <c r="AA1980" s="34"/>
      <c r="AB1980" s="34"/>
      <c r="AC1980" s="34"/>
      <c r="AD1980" s="34"/>
      <c r="AE1980" s="34"/>
    </row>
    <row r="1981" spans="5:31">
      <c r="E1981" s="34"/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  <c r="R1981" s="34"/>
      <c r="S1981" s="34"/>
      <c r="T1981" s="34"/>
      <c r="U1981" s="34"/>
      <c r="V1981" s="34"/>
      <c r="W1981" s="34"/>
      <c r="X1981" s="34"/>
      <c r="Y1981" s="34"/>
      <c r="Z1981" s="34"/>
      <c r="AA1981" s="34"/>
      <c r="AB1981" s="34"/>
      <c r="AC1981" s="34"/>
      <c r="AD1981" s="34"/>
      <c r="AE1981" s="34"/>
    </row>
    <row r="1982" spans="5:31">
      <c r="E1982" s="34"/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  <c r="R1982" s="34"/>
      <c r="S1982" s="34"/>
      <c r="T1982" s="34"/>
      <c r="U1982" s="34"/>
      <c r="V1982" s="34"/>
      <c r="W1982" s="34"/>
      <c r="X1982" s="34"/>
      <c r="Y1982" s="34"/>
      <c r="Z1982" s="34"/>
      <c r="AA1982" s="34"/>
      <c r="AB1982" s="34"/>
      <c r="AC1982" s="34"/>
      <c r="AD1982" s="34"/>
      <c r="AE1982" s="34"/>
    </row>
    <row r="1983" spans="5:31">
      <c r="E1983" s="34"/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  <c r="R1983" s="34"/>
      <c r="S1983" s="34"/>
      <c r="T1983" s="34"/>
      <c r="U1983" s="34"/>
      <c r="V1983" s="34"/>
      <c r="W1983" s="34"/>
      <c r="X1983" s="34"/>
      <c r="Y1983" s="34"/>
      <c r="Z1983" s="34"/>
      <c r="AA1983" s="34"/>
      <c r="AB1983" s="34"/>
      <c r="AC1983" s="34"/>
      <c r="AD1983" s="34"/>
      <c r="AE1983" s="34"/>
    </row>
    <row r="1984" spans="5:31">
      <c r="E1984" s="34"/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  <c r="R1984" s="34"/>
      <c r="S1984" s="34"/>
      <c r="T1984" s="34"/>
      <c r="U1984" s="34"/>
      <c r="V1984" s="34"/>
      <c r="W1984" s="34"/>
      <c r="X1984" s="34"/>
      <c r="Y1984" s="34"/>
      <c r="Z1984" s="34"/>
      <c r="AA1984" s="34"/>
      <c r="AB1984" s="34"/>
      <c r="AC1984" s="34"/>
      <c r="AD1984" s="34"/>
      <c r="AE1984" s="34"/>
    </row>
    <row r="1985" spans="5:31">
      <c r="E1985" s="34"/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  <c r="R1985" s="34"/>
      <c r="S1985" s="34"/>
      <c r="T1985" s="34"/>
      <c r="U1985" s="34"/>
      <c r="V1985" s="34"/>
      <c r="W1985" s="34"/>
      <c r="X1985" s="34"/>
      <c r="Y1985" s="34"/>
      <c r="Z1985" s="34"/>
      <c r="AA1985" s="34"/>
      <c r="AB1985" s="34"/>
      <c r="AC1985" s="34"/>
      <c r="AD1985" s="34"/>
      <c r="AE1985" s="34"/>
    </row>
    <row r="1986" spans="5:31">
      <c r="E1986" s="34"/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  <c r="R1986" s="34"/>
      <c r="S1986" s="34"/>
      <c r="T1986" s="34"/>
      <c r="U1986" s="34"/>
      <c r="V1986" s="34"/>
      <c r="W1986" s="34"/>
      <c r="X1986" s="34"/>
      <c r="Y1986" s="34"/>
      <c r="Z1986" s="34"/>
      <c r="AA1986" s="34"/>
      <c r="AB1986" s="34"/>
      <c r="AC1986" s="34"/>
      <c r="AD1986" s="34"/>
      <c r="AE1986" s="34"/>
    </row>
    <row r="1987" spans="5:31">
      <c r="E1987" s="34"/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  <c r="R1987" s="34"/>
      <c r="S1987" s="34"/>
      <c r="T1987" s="34"/>
      <c r="U1987" s="34"/>
      <c r="V1987" s="34"/>
      <c r="W1987" s="34"/>
      <c r="X1987" s="34"/>
      <c r="Y1987" s="34"/>
      <c r="Z1987" s="34"/>
      <c r="AA1987" s="34"/>
      <c r="AB1987" s="34"/>
      <c r="AC1987" s="34"/>
      <c r="AD1987" s="34"/>
      <c r="AE1987" s="34"/>
    </row>
    <row r="1988" spans="5:31">
      <c r="E1988" s="34"/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  <c r="R1988" s="34"/>
      <c r="S1988" s="34"/>
      <c r="T1988" s="34"/>
      <c r="U1988" s="34"/>
      <c r="V1988" s="34"/>
      <c r="W1988" s="34"/>
      <c r="X1988" s="34"/>
      <c r="Y1988" s="34"/>
      <c r="Z1988" s="34"/>
      <c r="AA1988" s="34"/>
      <c r="AB1988" s="34"/>
      <c r="AC1988" s="34"/>
      <c r="AD1988" s="34"/>
      <c r="AE1988" s="34"/>
    </row>
    <row r="1989" spans="5:31">
      <c r="E1989" s="34"/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  <c r="R1989" s="34"/>
      <c r="S1989" s="34"/>
      <c r="T1989" s="34"/>
      <c r="U1989" s="34"/>
      <c r="V1989" s="34"/>
      <c r="W1989" s="34"/>
      <c r="X1989" s="34"/>
      <c r="Y1989" s="34"/>
      <c r="Z1989" s="34"/>
      <c r="AA1989" s="34"/>
      <c r="AB1989" s="34"/>
      <c r="AC1989" s="34"/>
      <c r="AD1989" s="34"/>
      <c r="AE1989" s="34"/>
    </row>
    <row r="1990" spans="5:31">
      <c r="E1990" s="34"/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  <c r="R1990" s="34"/>
      <c r="S1990" s="34"/>
      <c r="T1990" s="34"/>
      <c r="U1990" s="34"/>
      <c r="V1990" s="34"/>
      <c r="W1990" s="34"/>
      <c r="X1990" s="34"/>
      <c r="Y1990" s="34"/>
      <c r="Z1990" s="34"/>
      <c r="AA1990" s="34"/>
      <c r="AB1990" s="34"/>
      <c r="AC1990" s="34"/>
      <c r="AD1990" s="34"/>
      <c r="AE1990" s="34"/>
    </row>
    <row r="1991" spans="5:31">
      <c r="E1991" s="34"/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  <c r="R1991" s="34"/>
      <c r="S1991" s="34"/>
      <c r="T1991" s="34"/>
      <c r="U1991" s="34"/>
      <c r="V1991" s="34"/>
      <c r="W1991" s="34"/>
      <c r="X1991" s="34"/>
      <c r="Y1991" s="34"/>
      <c r="Z1991" s="34"/>
      <c r="AA1991" s="34"/>
      <c r="AB1991" s="34"/>
      <c r="AC1991" s="34"/>
      <c r="AD1991" s="34"/>
      <c r="AE1991" s="34"/>
    </row>
    <row r="1992" spans="5:31">
      <c r="E1992" s="34"/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  <c r="R1992" s="34"/>
      <c r="S1992" s="34"/>
      <c r="T1992" s="34"/>
      <c r="U1992" s="34"/>
      <c r="V1992" s="34"/>
      <c r="W1992" s="34"/>
      <c r="X1992" s="34"/>
      <c r="Y1992" s="34"/>
      <c r="Z1992" s="34"/>
      <c r="AA1992" s="34"/>
      <c r="AB1992" s="34"/>
      <c r="AC1992" s="34"/>
      <c r="AD1992" s="34"/>
      <c r="AE1992" s="34"/>
    </row>
    <row r="1993" spans="5:31">
      <c r="E1993" s="34"/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  <c r="R1993" s="34"/>
      <c r="S1993" s="34"/>
      <c r="T1993" s="34"/>
      <c r="U1993" s="34"/>
      <c r="V1993" s="34"/>
      <c r="W1993" s="34"/>
      <c r="X1993" s="34"/>
      <c r="Y1993" s="34"/>
      <c r="Z1993" s="34"/>
      <c r="AA1993" s="34"/>
      <c r="AB1993" s="34"/>
      <c r="AC1993" s="34"/>
      <c r="AD1993" s="34"/>
      <c r="AE1993" s="34"/>
    </row>
    <row r="1994" spans="5:31">
      <c r="E1994" s="34"/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  <c r="R1994" s="34"/>
      <c r="S1994" s="34"/>
      <c r="T1994" s="34"/>
      <c r="U1994" s="34"/>
      <c r="V1994" s="34"/>
      <c r="W1994" s="34"/>
      <c r="X1994" s="34"/>
      <c r="Y1994" s="34"/>
      <c r="Z1994" s="34"/>
      <c r="AA1994" s="34"/>
      <c r="AB1994" s="34"/>
      <c r="AC1994" s="34"/>
      <c r="AD1994" s="34"/>
      <c r="AE1994" s="34"/>
    </row>
    <row r="1995" spans="5:31">
      <c r="E1995" s="34"/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  <c r="R1995" s="34"/>
      <c r="S1995" s="34"/>
      <c r="T1995" s="34"/>
      <c r="U1995" s="34"/>
      <c r="V1995" s="34"/>
      <c r="W1995" s="34"/>
      <c r="X1995" s="34"/>
      <c r="Y1995" s="34"/>
      <c r="Z1995" s="34"/>
      <c r="AA1995" s="34"/>
      <c r="AB1995" s="34"/>
      <c r="AC1995" s="34"/>
      <c r="AD1995" s="34"/>
      <c r="AE1995" s="34"/>
    </row>
    <row r="1996" spans="5:31">
      <c r="E1996" s="34"/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  <c r="R1996" s="34"/>
      <c r="S1996" s="34"/>
      <c r="T1996" s="34"/>
      <c r="U1996" s="34"/>
      <c r="V1996" s="34"/>
      <c r="W1996" s="34"/>
      <c r="X1996" s="34"/>
      <c r="Y1996" s="34"/>
      <c r="Z1996" s="34"/>
      <c r="AA1996" s="34"/>
      <c r="AB1996" s="34"/>
      <c r="AC1996" s="34"/>
      <c r="AD1996" s="34"/>
      <c r="AE1996" s="34"/>
    </row>
    <row r="1997" spans="5:31">
      <c r="E1997" s="34"/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  <c r="R1997" s="34"/>
      <c r="S1997" s="34"/>
      <c r="T1997" s="34"/>
      <c r="U1997" s="34"/>
      <c r="V1997" s="34"/>
      <c r="W1997" s="34"/>
      <c r="X1997" s="34"/>
      <c r="Y1997" s="34"/>
      <c r="Z1997" s="34"/>
      <c r="AA1997" s="34"/>
      <c r="AB1997" s="34"/>
      <c r="AC1997" s="34"/>
      <c r="AD1997" s="34"/>
      <c r="AE1997" s="34"/>
    </row>
    <row r="1998" spans="5:31">
      <c r="E1998" s="34"/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  <c r="R1998" s="34"/>
      <c r="S1998" s="34"/>
      <c r="T1998" s="34"/>
      <c r="U1998" s="34"/>
      <c r="V1998" s="34"/>
      <c r="W1998" s="34"/>
      <c r="X1998" s="34"/>
      <c r="Y1998" s="34"/>
      <c r="Z1998" s="34"/>
      <c r="AA1998" s="34"/>
      <c r="AB1998" s="34"/>
      <c r="AC1998" s="34"/>
      <c r="AD1998" s="34"/>
      <c r="AE1998" s="34"/>
    </row>
    <row r="1999" spans="5:31">
      <c r="E1999" s="34"/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  <c r="R1999" s="34"/>
      <c r="S1999" s="34"/>
      <c r="T1999" s="34"/>
      <c r="U1999" s="34"/>
      <c r="V1999" s="34"/>
      <c r="W1999" s="34"/>
      <c r="X1999" s="34"/>
      <c r="Y1999" s="34"/>
      <c r="Z1999" s="34"/>
      <c r="AA1999" s="34"/>
      <c r="AB1999" s="34"/>
      <c r="AC1999" s="34"/>
      <c r="AD1999" s="34"/>
      <c r="AE1999" s="34"/>
    </row>
    <row r="2000" spans="5:31">
      <c r="E2000" s="34"/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  <c r="R2000" s="34"/>
      <c r="S2000" s="34"/>
      <c r="T2000" s="34"/>
      <c r="U2000" s="34"/>
      <c r="V2000" s="34"/>
      <c r="W2000" s="34"/>
      <c r="X2000" s="34"/>
      <c r="Y2000" s="34"/>
      <c r="Z2000" s="34"/>
      <c r="AA2000" s="34"/>
      <c r="AB2000" s="34"/>
      <c r="AC2000" s="34"/>
      <c r="AD2000" s="34"/>
      <c r="AE2000" s="34"/>
    </row>
  </sheetData>
  <sheetProtection password="DEE4" sheet="1" objects="1" scenarios="1" selectLockedCells="1" selectUn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C75"/>
  <sheetViews>
    <sheetView workbookViewId="0">
      <selection activeCell="A4" sqref="A4:B21"/>
    </sheetView>
  </sheetViews>
  <sheetFormatPr baseColWidth="10" defaultRowHeight="12.75"/>
  <cols>
    <col min="1" max="1" width="25.42578125" customWidth="1"/>
  </cols>
  <sheetData>
    <row r="1" spans="1:2">
      <c r="A1" s="29" t="s">
        <v>102</v>
      </c>
      <c r="B1" s="29" t="s">
        <v>74</v>
      </c>
    </row>
    <row r="2" spans="1:2">
      <c r="A2" s="29" t="s">
        <v>103</v>
      </c>
      <c r="B2" s="29" t="s">
        <v>74</v>
      </c>
    </row>
    <row r="3" spans="1:2">
      <c r="A3" s="29" t="s">
        <v>104</v>
      </c>
      <c r="B3" s="29" t="s">
        <v>74</v>
      </c>
    </row>
    <row r="4" spans="1:2">
      <c r="A4" s="29"/>
      <c r="B4" s="29"/>
    </row>
    <row r="5" spans="1:2">
      <c r="A5" s="29"/>
      <c r="B5" s="29"/>
    </row>
    <row r="6" spans="1:2">
      <c r="A6" s="29"/>
      <c r="B6" s="29"/>
    </row>
    <row r="7" spans="1:2">
      <c r="A7" s="29"/>
      <c r="B7" s="29"/>
    </row>
    <row r="8" spans="1:2">
      <c r="A8" s="29"/>
      <c r="B8" s="29"/>
    </row>
    <row r="9" spans="1:2">
      <c r="A9" s="29"/>
      <c r="B9" s="29"/>
    </row>
    <row r="10" spans="1:2">
      <c r="A10" s="29"/>
      <c r="B10" s="29"/>
    </row>
    <row r="11" spans="1:2">
      <c r="A11" s="29"/>
      <c r="B11" s="29"/>
    </row>
    <row r="12" spans="1:2">
      <c r="A12" s="29"/>
      <c r="B12" s="29"/>
    </row>
    <row r="13" spans="1:2">
      <c r="A13" s="29"/>
      <c r="B13" s="29"/>
    </row>
    <row r="14" spans="1:2">
      <c r="A14" s="29"/>
      <c r="B14" s="29"/>
    </row>
    <row r="15" spans="1:2">
      <c r="A15" s="29"/>
      <c r="B15" s="29"/>
    </row>
    <row r="16" spans="1:2">
      <c r="A16" s="29"/>
      <c r="B16" s="29"/>
    </row>
    <row r="17" spans="1:2">
      <c r="A17" s="29"/>
      <c r="B17" s="29"/>
    </row>
    <row r="18" spans="1:2">
      <c r="A18" s="29"/>
      <c r="B18" s="29"/>
    </row>
    <row r="19" spans="1:2">
      <c r="A19" s="29"/>
      <c r="B19" s="29"/>
    </row>
    <row r="20" spans="1:2">
      <c r="A20" s="29"/>
      <c r="B20" s="29"/>
    </row>
    <row r="21" spans="1:2">
      <c r="A21" s="29"/>
      <c r="B21" s="29"/>
    </row>
    <row r="51" spans="1:3">
      <c r="A51" s="29" t="s">
        <v>1</v>
      </c>
      <c r="B51">
        <v>6</v>
      </c>
      <c r="C51" s="29" t="s">
        <v>84</v>
      </c>
    </row>
    <row r="52" spans="1:3">
      <c r="A52" s="29" t="s">
        <v>2</v>
      </c>
      <c r="B52">
        <v>7</v>
      </c>
      <c r="C52" s="29" t="s">
        <v>85</v>
      </c>
    </row>
    <row r="53" spans="1:3">
      <c r="A53" s="29" t="s">
        <v>3</v>
      </c>
      <c r="B53">
        <v>8</v>
      </c>
      <c r="C53" s="29" t="s">
        <v>86</v>
      </c>
    </row>
    <row r="54" spans="1:3">
      <c r="A54" s="29" t="s">
        <v>12</v>
      </c>
      <c r="B54">
        <v>9</v>
      </c>
      <c r="C54" s="29" t="s">
        <v>87</v>
      </c>
    </row>
    <row r="55" spans="1:3">
      <c r="A55" s="29" t="s">
        <v>13</v>
      </c>
      <c r="B55">
        <v>10</v>
      </c>
      <c r="C55" s="29" t="s">
        <v>88</v>
      </c>
    </row>
    <row r="56" spans="1:3">
      <c r="A56" s="29" t="s">
        <v>14</v>
      </c>
      <c r="B56">
        <v>11</v>
      </c>
      <c r="C56" s="29" t="s">
        <v>89</v>
      </c>
    </row>
    <row r="57" spans="1:3">
      <c r="A57" s="29" t="s">
        <v>15</v>
      </c>
      <c r="B57">
        <v>12</v>
      </c>
      <c r="C57" s="29" t="s">
        <v>90</v>
      </c>
    </row>
    <row r="58" spans="1:3">
      <c r="A58" s="29" t="s">
        <v>16</v>
      </c>
      <c r="B58">
        <v>13</v>
      </c>
      <c r="C58" s="29" t="s">
        <v>91</v>
      </c>
    </row>
    <row r="59" spans="1:3">
      <c r="A59" s="29" t="s">
        <v>17</v>
      </c>
      <c r="B59">
        <v>14</v>
      </c>
      <c r="C59" s="29" t="s">
        <v>92</v>
      </c>
    </row>
    <row r="60" spans="1:3">
      <c r="A60" s="29" t="s">
        <v>18</v>
      </c>
      <c r="B60">
        <v>15</v>
      </c>
      <c r="C60" s="29" t="s">
        <v>93</v>
      </c>
    </row>
    <row r="61" spans="1:3">
      <c r="A61" s="29" t="s">
        <v>19</v>
      </c>
      <c r="B61">
        <v>16</v>
      </c>
      <c r="C61" s="29" t="s">
        <v>94</v>
      </c>
    </row>
    <row r="62" spans="1:3">
      <c r="A62" s="29" t="s">
        <v>20</v>
      </c>
      <c r="B62">
        <v>17</v>
      </c>
      <c r="C62" s="29" t="s">
        <v>95</v>
      </c>
    </row>
    <row r="63" spans="1:3">
      <c r="A63" s="29" t="s">
        <v>21</v>
      </c>
      <c r="B63">
        <v>18</v>
      </c>
      <c r="C63" s="29" t="s">
        <v>96</v>
      </c>
    </row>
    <row r="64" spans="1:3">
      <c r="A64" s="29" t="s">
        <v>22</v>
      </c>
      <c r="B64">
        <v>19</v>
      </c>
      <c r="C64" s="29" t="s">
        <v>97</v>
      </c>
    </row>
    <row r="65" spans="1:3">
      <c r="A65" s="29" t="s">
        <v>23</v>
      </c>
      <c r="B65">
        <v>20</v>
      </c>
      <c r="C65" s="29" t="s">
        <v>98</v>
      </c>
    </row>
    <row r="66" spans="1:3">
      <c r="A66" s="29" t="s">
        <v>24</v>
      </c>
      <c r="B66">
        <v>21</v>
      </c>
      <c r="C66" s="29" t="s">
        <v>99</v>
      </c>
    </row>
    <row r="67" spans="1:3">
      <c r="A67" s="29" t="s">
        <v>25</v>
      </c>
      <c r="B67">
        <v>22</v>
      </c>
      <c r="C67" s="29" t="s">
        <v>100</v>
      </c>
    </row>
    <row r="68" spans="1:3">
      <c r="A68" s="29" t="s">
        <v>26</v>
      </c>
      <c r="B68">
        <v>23</v>
      </c>
      <c r="C68" s="29" t="s">
        <v>101</v>
      </c>
    </row>
    <row r="69" spans="1:3">
      <c r="A69" s="29" t="s">
        <v>27</v>
      </c>
      <c r="B69">
        <v>24</v>
      </c>
      <c r="C69" s="29" t="s">
        <v>102</v>
      </c>
    </row>
    <row r="70" spans="1:3">
      <c r="A70" s="29" t="s">
        <v>28</v>
      </c>
      <c r="B70">
        <v>25</v>
      </c>
      <c r="C70" s="29" t="s">
        <v>103</v>
      </c>
    </row>
    <row r="71" spans="1:3">
      <c r="A71" s="29" t="s">
        <v>30</v>
      </c>
      <c r="B71">
        <v>26</v>
      </c>
      <c r="C71" s="29" t="s">
        <v>104</v>
      </c>
    </row>
    <row r="72" spans="1:3">
      <c r="A72" s="29" t="s">
        <v>31</v>
      </c>
      <c r="B72">
        <v>27</v>
      </c>
      <c r="C72" s="29" t="s">
        <v>105</v>
      </c>
    </row>
    <row r="73" spans="1:3">
      <c r="A73" s="29" t="s">
        <v>32</v>
      </c>
      <c r="B73">
        <v>28</v>
      </c>
      <c r="C73" s="29" t="s">
        <v>106</v>
      </c>
    </row>
    <row r="74" spans="1:3">
      <c r="A74" s="29" t="s">
        <v>33</v>
      </c>
      <c r="B74">
        <v>29</v>
      </c>
      <c r="C74" s="29" t="s">
        <v>107</v>
      </c>
    </row>
    <row r="75" spans="1:3">
      <c r="A75" s="29" t="s">
        <v>34</v>
      </c>
      <c r="B75">
        <v>30</v>
      </c>
      <c r="C75" s="29" t="s">
        <v>108</v>
      </c>
    </row>
  </sheetData>
  <sheetProtection password="DEE4" sheet="1" objects="1" scenarios="1" selectLockedCells="1" selectUnlockedCells="1"/>
  <sortState ref="A1:B21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1:I90"/>
  <sheetViews>
    <sheetView showGridLines="0" showZeros="0" workbookViewId="0">
      <selection activeCell="C1" sqref="C1"/>
    </sheetView>
  </sheetViews>
  <sheetFormatPr baseColWidth="10" defaultRowHeight="12.75"/>
  <cols>
    <col min="1" max="1" width="11.42578125" style="37" customWidth="1"/>
    <col min="2" max="2" width="15.28515625" style="41" customWidth="1"/>
    <col min="3" max="3" width="45" style="41" customWidth="1"/>
    <col min="4" max="4" width="7.7109375" style="49" customWidth="1"/>
    <col min="5" max="5" width="19.28515625" style="41" customWidth="1"/>
    <col min="6" max="7" width="11.42578125" style="41"/>
    <col min="8" max="9" width="11.42578125" style="41" customWidth="1"/>
    <col min="10" max="252" width="11.42578125" style="41"/>
    <col min="253" max="253" width="18.7109375" style="41" customWidth="1"/>
    <col min="254" max="254" width="45" style="41" customWidth="1"/>
    <col min="255" max="255" width="19.140625" style="41" customWidth="1"/>
    <col min="256" max="256" width="15.85546875" style="41" customWidth="1"/>
    <col min="257" max="257" width="11.42578125" style="41"/>
    <col min="258" max="258" width="15.28515625" style="41" customWidth="1"/>
    <col min="259" max="508" width="11.42578125" style="41"/>
    <col min="509" max="509" width="18.7109375" style="41" customWidth="1"/>
    <col min="510" max="510" width="45" style="41" customWidth="1"/>
    <col min="511" max="511" width="19.140625" style="41" customWidth="1"/>
    <col min="512" max="512" width="15.85546875" style="41" customWidth="1"/>
    <col min="513" max="513" width="11.42578125" style="41"/>
    <col min="514" max="514" width="15.28515625" style="41" customWidth="1"/>
    <col min="515" max="764" width="11.42578125" style="41"/>
    <col min="765" max="765" width="18.7109375" style="41" customWidth="1"/>
    <col min="766" max="766" width="45" style="41" customWidth="1"/>
    <col min="767" max="767" width="19.140625" style="41" customWidth="1"/>
    <col min="768" max="768" width="15.85546875" style="41" customWidth="1"/>
    <col min="769" max="769" width="11.42578125" style="41"/>
    <col min="770" max="770" width="15.28515625" style="41" customWidth="1"/>
    <col min="771" max="1020" width="11.42578125" style="41"/>
    <col min="1021" max="1021" width="18.7109375" style="41" customWidth="1"/>
    <col min="1022" max="1022" width="45" style="41" customWidth="1"/>
    <col min="1023" max="1023" width="19.140625" style="41" customWidth="1"/>
    <col min="1024" max="1024" width="15.85546875" style="41" customWidth="1"/>
    <col min="1025" max="1025" width="11.42578125" style="41"/>
    <col min="1026" max="1026" width="15.28515625" style="41" customWidth="1"/>
    <col min="1027" max="1276" width="11.42578125" style="41"/>
    <col min="1277" max="1277" width="18.7109375" style="41" customWidth="1"/>
    <col min="1278" max="1278" width="45" style="41" customWidth="1"/>
    <col min="1279" max="1279" width="19.140625" style="41" customWidth="1"/>
    <col min="1280" max="1280" width="15.85546875" style="41" customWidth="1"/>
    <col min="1281" max="1281" width="11.42578125" style="41"/>
    <col min="1282" max="1282" width="15.28515625" style="41" customWidth="1"/>
    <col min="1283" max="1532" width="11.42578125" style="41"/>
    <col min="1533" max="1533" width="18.7109375" style="41" customWidth="1"/>
    <col min="1534" max="1534" width="45" style="41" customWidth="1"/>
    <col min="1535" max="1535" width="19.140625" style="41" customWidth="1"/>
    <col min="1536" max="1536" width="15.85546875" style="41" customWidth="1"/>
    <col min="1537" max="1537" width="11.42578125" style="41"/>
    <col min="1538" max="1538" width="15.28515625" style="41" customWidth="1"/>
    <col min="1539" max="1788" width="11.42578125" style="41"/>
    <col min="1789" max="1789" width="18.7109375" style="41" customWidth="1"/>
    <col min="1790" max="1790" width="45" style="41" customWidth="1"/>
    <col min="1791" max="1791" width="19.140625" style="41" customWidth="1"/>
    <col min="1792" max="1792" width="15.85546875" style="41" customWidth="1"/>
    <col min="1793" max="1793" width="11.42578125" style="41"/>
    <col min="1794" max="1794" width="15.28515625" style="41" customWidth="1"/>
    <col min="1795" max="2044" width="11.42578125" style="41"/>
    <col min="2045" max="2045" width="18.7109375" style="41" customWidth="1"/>
    <col min="2046" max="2046" width="45" style="41" customWidth="1"/>
    <col min="2047" max="2047" width="19.140625" style="41" customWidth="1"/>
    <col min="2048" max="2048" width="15.85546875" style="41" customWidth="1"/>
    <col min="2049" max="2049" width="11.42578125" style="41"/>
    <col min="2050" max="2050" width="15.28515625" style="41" customWidth="1"/>
    <col min="2051" max="2300" width="11.42578125" style="41"/>
    <col min="2301" max="2301" width="18.7109375" style="41" customWidth="1"/>
    <col min="2302" max="2302" width="45" style="41" customWidth="1"/>
    <col min="2303" max="2303" width="19.140625" style="41" customWidth="1"/>
    <col min="2304" max="2304" width="15.85546875" style="41" customWidth="1"/>
    <col min="2305" max="2305" width="11.42578125" style="41"/>
    <col min="2306" max="2306" width="15.28515625" style="41" customWidth="1"/>
    <col min="2307" max="2556" width="11.42578125" style="41"/>
    <col min="2557" max="2557" width="18.7109375" style="41" customWidth="1"/>
    <col min="2558" max="2558" width="45" style="41" customWidth="1"/>
    <col min="2559" max="2559" width="19.140625" style="41" customWidth="1"/>
    <col min="2560" max="2560" width="15.85546875" style="41" customWidth="1"/>
    <col min="2561" max="2561" width="11.42578125" style="41"/>
    <col min="2562" max="2562" width="15.28515625" style="41" customWidth="1"/>
    <col min="2563" max="2812" width="11.42578125" style="41"/>
    <col min="2813" max="2813" width="18.7109375" style="41" customWidth="1"/>
    <col min="2814" max="2814" width="45" style="41" customWidth="1"/>
    <col min="2815" max="2815" width="19.140625" style="41" customWidth="1"/>
    <col min="2816" max="2816" width="15.85546875" style="41" customWidth="1"/>
    <col min="2817" max="2817" width="11.42578125" style="41"/>
    <col min="2818" max="2818" width="15.28515625" style="41" customWidth="1"/>
    <col min="2819" max="3068" width="11.42578125" style="41"/>
    <col min="3069" max="3069" width="18.7109375" style="41" customWidth="1"/>
    <col min="3070" max="3070" width="45" style="41" customWidth="1"/>
    <col min="3071" max="3071" width="19.140625" style="41" customWidth="1"/>
    <col min="3072" max="3072" width="15.85546875" style="41" customWidth="1"/>
    <col min="3073" max="3073" width="11.42578125" style="41"/>
    <col min="3074" max="3074" width="15.28515625" style="41" customWidth="1"/>
    <col min="3075" max="3324" width="11.42578125" style="41"/>
    <col min="3325" max="3325" width="18.7109375" style="41" customWidth="1"/>
    <col min="3326" max="3326" width="45" style="41" customWidth="1"/>
    <col min="3327" max="3327" width="19.140625" style="41" customWidth="1"/>
    <col min="3328" max="3328" width="15.85546875" style="41" customWidth="1"/>
    <col min="3329" max="3329" width="11.42578125" style="41"/>
    <col min="3330" max="3330" width="15.28515625" style="41" customWidth="1"/>
    <col min="3331" max="3580" width="11.42578125" style="41"/>
    <col min="3581" max="3581" width="18.7109375" style="41" customWidth="1"/>
    <col min="3582" max="3582" width="45" style="41" customWidth="1"/>
    <col min="3583" max="3583" width="19.140625" style="41" customWidth="1"/>
    <col min="3584" max="3584" width="15.85546875" style="41" customWidth="1"/>
    <col min="3585" max="3585" width="11.42578125" style="41"/>
    <col min="3586" max="3586" width="15.28515625" style="41" customWidth="1"/>
    <col min="3587" max="3836" width="11.42578125" style="41"/>
    <col min="3837" max="3837" width="18.7109375" style="41" customWidth="1"/>
    <col min="3838" max="3838" width="45" style="41" customWidth="1"/>
    <col min="3839" max="3839" width="19.140625" style="41" customWidth="1"/>
    <col min="3840" max="3840" width="15.85546875" style="41" customWidth="1"/>
    <col min="3841" max="3841" width="11.42578125" style="41"/>
    <col min="3842" max="3842" width="15.28515625" style="41" customWidth="1"/>
    <col min="3843" max="4092" width="11.42578125" style="41"/>
    <col min="4093" max="4093" width="18.7109375" style="41" customWidth="1"/>
    <col min="4094" max="4094" width="45" style="41" customWidth="1"/>
    <col min="4095" max="4095" width="19.140625" style="41" customWidth="1"/>
    <col min="4096" max="4096" width="15.85546875" style="41" customWidth="1"/>
    <col min="4097" max="4097" width="11.42578125" style="41"/>
    <col min="4098" max="4098" width="15.28515625" style="41" customWidth="1"/>
    <col min="4099" max="4348" width="11.42578125" style="41"/>
    <col min="4349" max="4349" width="18.7109375" style="41" customWidth="1"/>
    <col min="4350" max="4350" width="45" style="41" customWidth="1"/>
    <col min="4351" max="4351" width="19.140625" style="41" customWidth="1"/>
    <col min="4352" max="4352" width="15.85546875" style="41" customWidth="1"/>
    <col min="4353" max="4353" width="11.42578125" style="41"/>
    <col min="4354" max="4354" width="15.28515625" style="41" customWidth="1"/>
    <col min="4355" max="4604" width="11.42578125" style="41"/>
    <col min="4605" max="4605" width="18.7109375" style="41" customWidth="1"/>
    <col min="4606" max="4606" width="45" style="41" customWidth="1"/>
    <col min="4607" max="4607" width="19.140625" style="41" customWidth="1"/>
    <col min="4608" max="4608" width="15.85546875" style="41" customWidth="1"/>
    <col min="4609" max="4609" width="11.42578125" style="41"/>
    <col min="4610" max="4610" width="15.28515625" style="41" customWidth="1"/>
    <col min="4611" max="4860" width="11.42578125" style="41"/>
    <col min="4861" max="4861" width="18.7109375" style="41" customWidth="1"/>
    <col min="4862" max="4862" width="45" style="41" customWidth="1"/>
    <col min="4863" max="4863" width="19.140625" style="41" customWidth="1"/>
    <col min="4864" max="4864" width="15.85546875" style="41" customWidth="1"/>
    <col min="4865" max="4865" width="11.42578125" style="41"/>
    <col min="4866" max="4866" width="15.28515625" style="41" customWidth="1"/>
    <col min="4867" max="5116" width="11.42578125" style="41"/>
    <col min="5117" max="5117" width="18.7109375" style="41" customWidth="1"/>
    <col min="5118" max="5118" width="45" style="41" customWidth="1"/>
    <col min="5119" max="5119" width="19.140625" style="41" customWidth="1"/>
    <col min="5120" max="5120" width="15.85546875" style="41" customWidth="1"/>
    <col min="5121" max="5121" width="11.42578125" style="41"/>
    <col min="5122" max="5122" width="15.28515625" style="41" customWidth="1"/>
    <col min="5123" max="5372" width="11.42578125" style="41"/>
    <col min="5373" max="5373" width="18.7109375" style="41" customWidth="1"/>
    <col min="5374" max="5374" width="45" style="41" customWidth="1"/>
    <col min="5375" max="5375" width="19.140625" style="41" customWidth="1"/>
    <col min="5376" max="5376" width="15.85546875" style="41" customWidth="1"/>
    <col min="5377" max="5377" width="11.42578125" style="41"/>
    <col min="5378" max="5378" width="15.28515625" style="41" customWidth="1"/>
    <col min="5379" max="5628" width="11.42578125" style="41"/>
    <col min="5629" max="5629" width="18.7109375" style="41" customWidth="1"/>
    <col min="5630" max="5630" width="45" style="41" customWidth="1"/>
    <col min="5631" max="5631" width="19.140625" style="41" customWidth="1"/>
    <col min="5632" max="5632" width="15.85546875" style="41" customWidth="1"/>
    <col min="5633" max="5633" width="11.42578125" style="41"/>
    <col min="5634" max="5634" width="15.28515625" style="41" customWidth="1"/>
    <col min="5635" max="5884" width="11.42578125" style="41"/>
    <col min="5885" max="5885" width="18.7109375" style="41" customWidth="1"/>
    <col min="5886" max="5886" width="45" style="41" customWidth="1"/>
    <col min="5887" max="5887" width="19.140625" style="41" customWidth="1"/>
    <col min="5888" max="5888" width="15.85546875" style="41" customWidth="1"/>
    <col min="5889" max="5889" width="11.42578125" style="41"/>
    <col min="5890" max="5890" width="15.28515625" style="41" customWidth="1"/>
    <col min="5891" max="6140" width="11.42578125" style="41"/>
    <col min="6141" max="6141" width="18.7109375" style="41" customWidth="1"/>
    <col min="6142" max="6142" width="45" style="41" customWidth="1"/>
    <col min="6143" max="6143" width="19.140625" style="41" customWidth="1"/>
    <col min="6144" max="6144" width="15.85546875" style="41" customWidth="1"/>
    <col min="6145" max="6145" width="11.42578125" style="41"/>
    <col min="6146" max="6146" width="15.28515625" style="41" customWidth="1"/>
    <col min="6147" max="6396" width="11.42578125" style="41"/>
    <col min="6397" max="6397" width="18.7109375" style="41" customWidth="1"/>
    <col min="6398" max="6398" width="45" style="41" customWidth="1"/>
    <col min="6399" max="6399" width="19.140625" style="41" customWidth="1"/>
    <col min="6400" max="6400" width="15.85546875" style="41" customWidth="1"/>
    <col min="6401" max="6401" width="11.42578125" style="41"/>
    <col min="6402" max="6402" width="15.28515625" style="41" customWidth="1"/>
    <col min="6403" max="6652" width="11.42578125" style="41"/>
    <col min="6653" max="6653" width="18.7109375" style="41" customWidth="1"/>
    <col min="6654" max="6654" width="45" style="41" customWidth="1"/>
    <col min="6655" max="6655" width="19.140625" style="41" customWidth="1"/>
    <col min="6656" max="6656" width="15.85546875" style="41" customWidth="1"/>
    <col min="6657" max="6657" width="11.42578125" style="41"/>
    <col min="6658" max="6658" width="15.28515625" style="41" customWidth="1"/>
    <col min="6659" max="6908" width="11.42578125" style="41"/>
    <col min="6909" max="6909" width="18.7109375" style="41" customWidth="1"/>
    <col min="6910" max="6910" width="45" style="41" customWidth="1"/>
    <col min="6911" max="6911" width="19.140625" style="41" customWidth="1"/>
    <col min="6912" max="6912" width="15.85546875" style="41" customWidth="1"/>
    <col min="6913" max="6913" width="11.42578125" style="41"/>
    <col min="6914" max="6914" width="15.28515625" style="41" customWidth="1"/>
    <col min="6915" max="7164" width="11.42578125" style="41"/>
    <col min="7165" max="7165" width="18.7109375" style="41" customWidth="1"/>
    <col min="7166" max="7166" width="45" style="41" customWidth="1"/>
    <col min="7167" max="7167" width="19.140625" style="41" customWidth="1"/>
    <col min="7168" max="7168" width="15.85546875" style="41" customWidth="1"/>
    <col min="7169" max="7169" width="11.42578125" style="41"/>
    <col min="7170" max="7170" width="15.28515625" style="41" customWidth="1"/>
    <col min="7171" max="7420" width="11.42578125" style="41"/>
    <col min="7421" max="7421" width="18.7109375" style="41" customWidth="1"/>
    <col min="7422" max="7422" width="45" style="41" customWidth="1"/>
    <col min="7423" max="7423" width="19.140625" style="41" customWidth="1"/>
    <col min="7424" max="7424" width="15.85546875" style="41" customWidth="1"/>
    <col min="7425" max="7425" width="11.42578125" style="41"/>
    <col min="7426" max="7426" width="15.28515625" style="41" customWidth="1"/>
    <col min="7427" max="7676" width="11.42578125" style="41"/>
    <col min="7677" max="7677" width="18.7109375" style="41" customWidth="1"/>
    <col min="7678" max="7678" width="45" style="41" customWidth="1"/>
    <col min="7679" max="7679" width="19.140625" style="41" customWidth="1"/>
    <col min="7680" max="7680" width="15.85546875" style="41" customWidth="1"/>
    <col min="7681" max="7681" width="11.42578125" style="41"/>
    <col min="7682" max="7682" width="15.28515625" style="41" customWidth="1"/>
    <col min="7683" max="7932" width="11.42578125" style="41"/>
    <col min="7933" max="7933" width="18.7109375" style="41" customWidth="1"/>
    <col min="7934" max="7934" width="45" style="41" customWidth="1"/>
    <col min="7935" max="7935" width="19.140625" style="41" customWidth="1"/>
    <col min="7936" max="7936" width="15.85546875" style="41" customWidth="1"/>
    <col min="7937" max="7937" width="11.42578125" style="41"/>
    <col min="7938" max="7938" width="15.28515625" style="41" customWidth="1"/>
    <col min="7939" max="8188" width="11.42578125" style="41"/>
    <col min="8189" max="8189" width="18.7109375" style="41" customWidth="1"/>
    <col min="8190" max="8190" width="45" style="41" customWidth="1"/>
    <col min="8191" max="8191" width="19.140625" style="41" customWidth="1"/>
    <col min="8192" max="8192" width="15.85546875" style="41" customWidth="1"/>
    <col min="8193" max="8193" width="11.42578125" style="41"/>
    <col min="8194" max="8194" width="15.28515625" style="41" customWidth="1"/>
    <col min="8195" max="8444" width="11.42578125" style="41"/>
    <col min="8445" max="8445" width="18.7109375" style="41" customWidth="1"/>
    <col min="8446" max="8446" width="45" style="41" customWidth="1"/>
    <col min="8447" max="8447" width="19.140625" style="41" customWidth="1"/>
    <col min="8448" max="8448" width="15.85546875" style="41" customWidth="1"/>
    <col min="8449" max="8449" width="11.42578125" style="41"/>
    <col min="8450" max="8450" width="15.28515625" style="41" customWidth="1"/>
    <col min="8451" max="8700" width="11.42578125" style="41"/>
    <col min="8701" max="8701" width="18.7109375" style="41" customWidth="1"/>
    <col min="8702" max="8702" width="45" style="41" customWidth="1"/>
    <col min="8703" max="8703" width="19.140625" style="41" customWidth="1"/>
    <col min="8704" max="8704" width="15.85546875" style="41" customWidth="1"/>
    <col min="8705" max="8705" width="11.42578125" style="41"/>
    <col min="8706" max="8706" width="15.28515625" style="41" customWidth="1"/>
    <col min="8707" max="8956" width="11.42578125" style="41"/>
    <col min="8957" max="8957" width="18.7109375" style="41" customWidth="1"/>
    <col min="8958" max="8958" width="45" style="41" customWidth="1"/>
    <col min="8959" max="8959" width="19.140625" style="41" customWidth="1"/>
    <col min="8960" max="8960" width="15.85546875" style="41" customWidth="1"/>
    <col min="8961" max="8961" width="11.42578125" style="41"/>
    <col min="8962" max="8962" width="15.28515625" style="41" customWidth="1"/>
    <col min="8963" max="9212" width="11.42578125" style="41"/>
    <col min="9213" max="9213" width="18.7109375" style="41" customWidth="1"/>
    <col min="9214" max="9214" width="45" style="41" customWidth="1"/>
    <col min="9215" max="9215" width="19.140625" style="41" customWidth="1"/>
    <col min="9216" max="9216" width="15.85546875" style="41" customWidth="1"/>
    <col min="9217" max="9217" width="11.42578125" style="41"/>
    <col min="9218" max="9218" width="15.28515625" style="41" customWidth="1"/>
    <col min="9219" max="9468" width="11.42578125" style="41"/>
    <col min="9469" max="9469" width="18.7109375" style="41" customWidth="1"/>
    <col min="9470" max="9470" width="45" style="41" customWidth="1"/>
    <col min="9471" max="9471" width="19.140625" style="41" customWidth="1"/>
    <col min="9472" max="9472" width="15.85546875" style="41" customWidth="1"/>
    <col min="9473" max="9473" width="11.42578125" style="41"/>
    <col min="9474" max="9474" width="15.28515625" style="41" customWidth="1"/>
    <col min="9475" max="9724" width="11.42578125" style="41"/>
    <col min="9725" max="9725" width="18.7109375" style="41" customWidth="1"/>
    <col min="9726" max="9726" width="45" style="41" customWidth="1"/>
    <col min="9727" max="9727" width="19.140625" style="41" customWidth="1"/>
    <col min="9728" max="9728" width="15.85546875" style="41" customWidth="1"/>
    <col min="9729" max="9729" width="11.42578125" style="41"/>
    <col min="9730" max="9730" width="15.28515625" style="41" customWidth="1"/>
    <col min="9731" max="9980" width="11.42578125" style="41"/>
    <col min="9981" max="9981" width="18.7109375" style="41" customWidth="1"/>
    <col min="9982" max="9982" width="45" style="41" customWidth="1"/>
    <col min="9983" max="9983" width="19.140625" style="41" customWidth="1"/>
    <col min="9984" max="9984" width="15.85546875" style="41" customWidth="1"/>
    <col min="9985" max="9985" width="11.42578125" style="41"/>
    <col min="9986" max="9986" width="15.28515625" style="41" customWidth="1"/>
    <col min="9987" max="10236" width="11.42578125" style="41"/>
    <col min="10237" max="10237" width="18.7109375" style="41" customWidth="1"/>
    <col min="10238" max="10238" width="45" style="41" customWidth="1"/>
    <col min="10239" max="10239" width="19.140625" style="41" customWidth="1"/>
    <col min="10240" max="10240" width="15.85546875" style="41" customWidth="1"/>
    <col min="10241" max="10241" width="11.42578125" style="41"/>
    <col min="10242" max="10242" width="15.28515625" style="41" customWidth="1"/>
    <col min="10243" max="10492" width="11.42578125" style="41"/>
    <col min="10493" max="10493" width="18.7109375" style="41" customWidth="1"/>
    <col min="10494" max="10494" width="45" style="41" customWidth="1"/>
    <col min="10495" max="10495" width="19.140625" style="41" customWidth="1"/>
    <col min="10496" max="10496" width="15.85546875" style="41" customWidth="1"/>
    <col min="10497" max="10497" width="11.42578125" style="41"/>
    <col min="10498" max="10498" width="15.28515625" style="41" customWidth="1"/>
    <col min="10499" max="10748" width="11.42578125" style="41"/>
    <col min="10749" max="10749" width="18.7109375" style="41" customWidth="1"/>
    <col min="10750" max="10750" width="45" style="41" customWidth="1"/>
    <col min="10751" max="10751" width="19.140625" style="41" customWidth="1"/>
    <col min="10752" max="10752" width="15.85546875" style="41" customWidth="1"/>
    <col min="10753" max="10753" width="11.42578125" style="41"/>
    <col min="10754" max="10754" width="15.28515625" style="41" customWidth="1"/>
    <col min="10755" max="11004" width="11.42578125" style="41"/>
    <col min="11005" max="11005" width="18.7109375" style="41" customWidth="1"/>
    <col min="11006" max="11006" width="45" style="41" customWidth="1"/>
    <col min="11007" max="11007" width="19.140625" style="41" customWidth="1"/>
    <col min="11008" max="11008" width="15.85546875" style="41" customWidth="1"/>
    <col min="11009" max="11009" width="11.42578125" style="41"/>
    <col min="11010" max="11010" width="15.28515625" style="41" customWidth="1"/>
    <col min="11011" max="11260" width="11.42578125" style="41"/>
    <col min="11261" max="11261" width="18.7109375" style="41" customWidth="1"/>
    <col min="11262" max="11262" width="45" style="41" customWidth="1"/>
    <col min="11263" max="11263" width="19.140625" style="41" customWidth="1"/>
    <col min="11264" max="11264" width="15.85546875" style="41" customWidth="1"/>
    <col min="11265" max="11265" width="11.42578125" style="41"/>
    <col min="11266" max="11266" width="15.28515625" style="41" customWidth="1"/>
    <col min="11267" max="11516" width="11.42578125" style="41"/>
    <col min="11517" max="11517" width="18.7109375" style="41" customWidth="1"/>
    <col min="11518" max="11518" width="45" style="41" customWidth="1"/>
    <col min="11519" max="11519" width="19.140625" style="41" customWidth="1"/>
    <col min="11520" max="11520" width="15.85546875" style="41" customWidth="1"/>
    <col min="11521" max="11521" width="11.42578125" style="41"/>
    <col min="11522" max="11522" width="15.28515625" style="41" customWidth="1"/>
    <col min="11523" max="11772" width="11.42578125" style="41"/>
    <col min="11773" max="11773" width="18.7109375" style="41" customWidth="1"/>
    <col min="11774" max="11774" width="45" style="41" customWidth="1"/>
    <col min="11775" max="11775" width="19.140625" style="41" customWidth="1"/>
    <col min="11776" max="11776" width="15.85546875" style="41" customWidth="1"/>
    <col min="11777" max="11777" width="11.42578125" style="41"/>
    <col min="11778" max="11778" width="15.28515625" style="41" customWidth="1"/>
    <col min="11779" max="12028" width="11.42578125" style="41"/>
    <col min="12029" max="12029" width="18.7109375" style="41" customWidth="1"/>
    <col min="12030" max="12030" width="45" style="41" customWidth="1"/>
    <col min="12031" max="12031" width="19.140625" style="41" customWidth="1"/>
    <col min="12032" max="12032" width="15.85546875" style="41" customWidth="1"/>
    <col min="12033" max="12033" width="11.42578125" style="41"/>
    <col min="12034" max="12034" width="15.28515625" style="41" customWidth="1"/>
    <col min="12035" max="12284" width="11.42578125" style="41"/>
    <col min="12285" max="12285" width="18.7109375" style="41" customWidth="1"/>
    <col min="12286" max="12286" width="45" style="41" customWidth="1"/>
    <col min="12287" max="12287" width="19.140625" style="41" customWidth="1"/>
    <col min="12288" max="12288" width="15.85546875" style="41" customWidth="1"/>
    <col min="12289" max="12289" width="11.42578125" style="41"/>
    <col min="12290" max="12290" width="15.28515625" style="41" customWidth="1"/>
    <col min="12291" max="12540" width="11.42578125" style="41"/>
    <col min="12541" max="12541" width="18.7109375" style="41" customWidth="1"/>
    <col min="12542" max="12542" width="45" style="41" customWidth="1"/>
    <col min="12543" max="12543" width="19.140625" style="41" customWidth="1"/>
    <col min="12544" max="12544" width="15.85546875" style="41" customWidth="1"/>
    <col min="12545" max="12545" width="11.42578125" style="41"/>
    <col min="12546" max="12546" width="15.28515625" style="41" customWidth="1"/>
    <col min="12547" max="12796" width="11.42578125" style="41"/>
    <col min="12797" max="12797" width="18.7109375" style="41" customWidth="1"/>
    <col min="12798" max="12798" width="45" style="41" customWidth="1"/>
    <col min="12799" max="12799" width="19.140625" style="41" customWidth="1"/>
    <col min="12800" max="12800" width="15.85546875" style="41" customWidth="1"/>
    <col min="12801" max="12801" width="11.42578125" style="41"/>
    <col min="12802" max="12802" width="15.28515625" style="41" customWidth="1"/>
    <col min="12803" max="13052" width="11.42578125" style="41"/>
    <col min="13053" max="13053" width="18.7109375" style="41" customWidth="1"/>
    <col min="13054" max="13054" width="45" style="41" customWidth="1"/>
    <col min="13055" max="13055" width="19.140625" style="41" customWidth="1"/>
    <col min="13056" max="13056" width="15.85546875" style="41" customWidth="1"/>
    <col min="13057" max="13057" width="11.42578125" style="41"/>
    <col min="13058" max="13058" width="15.28515625" style="41" customWidth="1"/>
    <col min="13059" max="13308" width="11.42578125" style="41"/>
    <col min="13309" max="13309" width="18.7109375" style="41" customWidth="1"/>
    <col min="13310" max="13310" width="45" style="41" customWidth="1"/>
    <col min="13311" max="13311" width="19.140625" style="41" customWidth="1"/>
    <col min="13312" max="13312" width="15.85546875" style="41" customWidth="1"/>
    <col min="13313" max="13313" width="11.42578125" style="41"/>
    <col min="13314" max="13314" width="15.28515625" style="41" customWidth="1"/>
    <col min="13315" max="13564" width="11.42578125" style="41"/>
    <col min="13565" max="13565" width="18.7109375" style="41" customWidth="1"/>
    <col min="13566" max="13566" width="45" style="41" customWidth="1"/>
    <col min="13567" max="13567" width="19.140625" style="41" customWidth="1"/>
    <col min="13568" max="13568" width="15.85546875" style="41" customWidth="1"/>
    <col min="13569" max="13569" width="11.42578125" style="41"/>
    <col min="13570" max="13570" width="15.28515625" style="41" customWidth="1"/>
    <col min="13571" max="13820" width="11.42578125" style="41"/>
    <col min="13821" max="13821" width="18.7109375" style="41" customWidth="1"/>
    <col min="13822" max="13822" width="45" style="41" customWidth="1"/>
    <col min="13823" max="13823" width="19.140625" style="41" customWidth="1"/>
    <col min="13824" max="13824" width="15.85546875" style="41" customWidth="1"/>
    <col min="13825" max="13825" width="11.42578125" style="41"/>
    <col min="13826" max="13826" width="15.28515625" style="41" customWidth="1"/>
    <col min="13827" max="14076" width="11.42578125" style="41"/>
    <col min="14077" max="14077" width="18.7109375" style="41" customWidth="1"/>
    <col min="14078" max="14078" width="45" style="41" customWidth="1"/>
    <col min="14079" max="14079" width="19.140625" style="41" customWidth="1"/>
    <col min="14080" max="14080" width="15.85546875" style="41" customWidth="1"/>
    <col min="14081" max="14081" width="11.42578125" style="41"/>
    <col min="14082" max="14082" width="15.28515625" style="41" customWidth="1"/>
    <col min="14083" max="14332" width="11.42578125" style="41"/>
    <col min="14333" max="14333" width="18.7109375" style="41" customWidth="1"/>
    <col min="14334" max="14334" width="45" style="41" customWidth="1"/>
    <col min="14335" max="14335" width="19.140625" style="41" customWidth="1"/>
    <col min="14336" max="14336" width="15.85546875" style="41" customWidth="1"/>
    <col min="14337" max="14337" width="11.42578125" style="41"/>
    <col min="14338" max="14338" width="15.28515625" style="41" customWidth="1"/>
    <col min="14339" max="14588" width="11.42578125" style="41"/>
    <col min="14589" max="14589" width="18.7109375" style="41" customWidth="1"/>
    <col min="14590" max="14590" width="45" style="41" customWidth="1"/>
    <col min="14591" max="14591" width="19.140625" style="41" customWidth="1"/>
    <col min="14592" max="14592" width="15.85546875" style="41" customWidth="1"/>
    <col min="14593" max="14593" width="11.42578125" style="41"/>
    <col min="14594" max="14594" width="15.28515625" style="41" customWidth="1"/>
    <col min="14595" max="14844" width="11.42578125" style="41"/>
    <col min="14845" max="14845" width="18.7109375" style="41" customWidth="1"/>
    <col min="14846" max="14846" width="45" style="41" customWidth="1"/>
    <col min="14847" max="14847" width="19.140625" style="41" customWidth="1"/>
    <col min="14848" max="14848" width="15.85546875" style="41" customWidth="1"/>
    <col min="14849" max="14849" width="11.42578125" style="41"/>
    <col min="14850" max="14850" width="15.28515625" style="41" customWidth="1"/>
    <col min="14851" max="15100" width="11.42578125" style="41"/>
    <col min="15101" max="15101" width="18.7109375" style="41" customWidth="1"/>
    <col min="15102" max="15102" width="45" style="41" customWidth="1"/>
    <col min="15103" max="15103" width="19.140625" style="41" customWidth="1"/>
    <col min="15104" max="15104" width="15.85546875" style="41" customWidth="1"/>
    <col min="15105" max="15105" width="11.42578125" style="41"/>
    <col min="15106" max="15106" width="15.28515625" style="41" customWidth="1"/>
    <col min="15107" max="15356" width="11.42578125" style="41"/>
    <col min="15357" max="15357" width="18.7109375" style="41" customWidth="1"/>
    <col min="15358" max="15358" width="45" style="41" customWidth="1"/>
    <col min="15359" max="15359" width="19.140625" style="41" customWidth="1"/>
    <col min="15360" max="15360" width="15.85546875" style="41" customWidth="1"/>
    <col min="15361" max="15361" width="11.42578125" style="41"/>
    <col min="15362" max="15362" width="15.28515625" style="41" customWidth="1"/>
    <col min="15363" max="15612" width="11.42578125" style="41"/>
    <col min="15613" max="15613" width="18.7109375" style="41" customWidth="1"/>
    <col min="15614" max="15614" width="45" style="41" customWidth="1"/>
    <col min="15615" max="15615" width="19.140625" style="41" customWidth="1"/>
    <col min="15616" max="15616" width="15.85546875" style="41" customWidth="1"/>
    <col min="15617" max="15617" width="11.42578125" style="41"/>
    <col min="15618" max="15618" width="15.28515625" style="41" customWidth="1"/>
    <col min="15619" max="15868" width="11.42578125" style="41"/>
    <col min="15869" max="15869" width="18.7109375" style="41" customWidth="1"/>
    <col min="15870" max="15870" width="45" style="41" customWidth="1"/>
    <col min="15871" max="15871" width="19.140625" style="41" customWidth="1"/>
    <col min="15872" max="15872" width="15.85546875" style="41" customWidth="1"/>
    <col min="15873" max="15873" width="11.42578125" style="41"/>
    <col min="15874" max="15874" width="15.28515625" style="41" customWidth="1"/>
    <col min="15875" max="16124" width="11.42578125" style="41"/>
    <col min="16125" max="16125" width="18.7109375" style="41" customWidth="1"/>
    <col min="16126" max="16126" width="45" style="41" customWidth="1"/>
    <col min="16127" max="16127" width="19.140625" style="41" customWidth="1"/>
    <col min="16128" max="16128" width="15.85546875" style="41" customWidth="1"/>
    <col min="16129" max="16129" width="11.42578125" style="41"/>
    <col min="16130" max="16130" width="15.28515625" style="41" customWidth="1"/>
    <col min="16131" max="16384" width="11.42578125" style="41"/>
  </cols>
  <sheetData>
    <row r="1" spans="1:9" ht="15.75">
      <c r="B1" s="38" t="s">
        <v>75</v>
      </c>
      <c r="C1" s="39">
        <v>42411</v>
      </c>
      <c r="D1" s="40"/>
    </row>
    <row r="2" spans="1:9" ht="12.75" customHeight="1">
      <c r="A2" s="97" t="s">
        <v>76</v>
      </c>
      <c r="B2" s="97"/>
      <c r="C2" s="97"/>
      <c r="D2" s="97"/>
      <c r="E2" s="97"/>
      <c r="F2" s="42"/>
      <c r="G2" s="42"/>
      <c r="H2" s="42"/>
      <c r="I2" s="42"/>
    </row>
    <row r="3" spans="1:9" ht="31.5" customHeight="1">
      <c r="A3" s="97"/>
      <c r="B3" s="97"/>
      <c r="C3" s="97"/>
      <c r="D3" s="97"/>
      <c r="E3" s="97"/>
      <c r="F3" s="42"/>
      <c r="G3" s="42"/>
      <c r="H3" s="42"/>
      <c r="I3" s="42"/>
    </row>
    <row r="4" spans="1:9" ht="24" customHeight="1">
      <c r="B4" s="43"/>
      <c r="C4" s="44" t="s">
        <v>77</v>
      </c>
      <c r="D4" s="45" t="str">
        <f>TEXT(C1,"aa")</f>
        <v>16</v>
      </c>
      <c r="E4" s="46">
        <v>9</v>
      </c>
      <c r="F4" s="43"/>
      <c r="G4" s="43"/>
      <c r="H4" s="43"/>
      <c r="I4" s="43"/>
    </row>
    <row r="5" spans="1:9" ht="15">
      <c r="B5" s="47" t="s">
        <v>78</v>
      </c>
      <c r="C5" s="48" t="s">
        <v>102</v>
      </c>
      <c r="E5" s="44"/>
      <c r="G5" s="41" t="s">
        <v>79</v>
      </c>
    </row>
    <row r="6" spans="1:9" ht="23.25">
      <c r="B6" s="44"/>
      <c r="D6" s="50"/>
      <c r="E6" s="50"/>
      <c r="G6" s="51" t="s">
        <v>13</v>
      </c>
      <c r="H6" s="49">
        <f>VLOOKUP(G6,'Liste PF'!$A$51:$C$75,2,FALSE)</f>
        <v>10</v>
      </c>
      <c r="I6" s="49" t="str">
        <f>VLOOKUP(G6,'Liste PF'!$A$51:$C$75,3,FALSE)</f>
        <v>J</v>
      </c>
    </row>
    <row r="7" spans="1:9" ht="15">
      <c r="B7" s="52" t="s">
        <v>80</v>
      </c>
      <c r="C7" s="52" t="s">
        <v>46</v>
      </c>
      <c r="D7" s="53"/>
      <c r="E7" s="54" t="s">
        <v>81</v>
      </c>
    </row>
    <row r="8" spans="1:9" ht="15">
      <c r="B8" s="55" t="str">
        <f ca="1">IF(OR(INDIRECT("'"&amp;$C$5&amp;"'!A2")=0,INDIRECT("'"&amp;$C$5&amp;"'"&amp;"!"&amp;INDIRECT("I6")&amp;2)=0),"",INDIRECT("'"&amp;$C$5&amp;"'!A2"))</f>
        <v/>
      </c>
      <c r="C8" s="55" t="str">
        <f ca="1">IF(OR(INDIRECT("'"&amp;$C$5&amp;"'!B2")=0,INDIRECT("'"&amp;$C$5&amp;"'"&amp;"!"&amp;INDIRECT("I6")&amp;2)=0),"",INDIRECT("'"&amp;$C$5&amp;"'!B2"))</f>
        <v/>
      </c>
      <c r="D8" s="56"/>
      <c r="E8" s="57" t="str">
        <f ca="1">IF(OR(INDIRECT("'"&amp;$C$5&amp;"'!B2")=0,INDIRECT("'"&amp;$C$5&amp;"'"&amp;"!"&amp;INDIRECT("I6")&amp;2)=0),"",INDIRECT("'"&amp;$C$5&amp;"'"&amp;"!"&amp;INDIRECT("I6")&amp;2))</f>
        <v/>
      </c>
    </row>
    <row r="9" spans="1:9" ht="15">
      <c r="B9" s="55" t="str">
        <f ca="1">IF(OR(INDIRECT("'"&amp;$C$5&amp;"'!A3")=0,INDIRECT("'"&amp;$C$5&amp;"'"&amp;"!"&amp;INDIRECT("I6")&amp;3)=0),"",INDIRECT("'"&amp;$C$5&amp;"'!A3"))</f>
        <v/>
      </c>
      <c r="C9" s="55" t="str">
        <f ca="1">IF(OR(INDIRECT("'"&amp;$C$5&amp;"'!B3")=0,INDIRECT("'"&amp;$C$5&amp;"'"&amp;"!"&amp;INDIRECT("I6")&amp;3)=0),"",INDIRECT("'"&amp;$C$5&amp;"'!B3"))</f>
        <v/>
      </c>
      <c r="D9" s="56"/>
      <c r="E9" s="57" t="str">
        <f ca="1">IF(OR(INDIRECT("'"&amp;$C$5&amp;"'!B3")=0,INDIRECT("'"&amp;$C$5&amp;"'"&amp;"!"&amp;INDIRECT("I6")&amp;3)=0),"",INDIRECT("'"&amp;$C$5&amp;"'"&amp;"!"&amp;INDIRECT("I6")&amp;3))</f>
        <v/>
      </c>
    </row>
    <row r="10" spans="1:9" ht="15">
      <c r="B10" s="55" t="str">
        <f ca="1">IF(OR(INDIRECT("'"&amp;$C$5&amp;"'!A4")=0,INDIRECT("'"&amp;$C$5&amp;"'"&amp;"!"&amp;INDIRECT("I6")&amp;4)=0),"",INDIRECT("'"&amp;$C$5&amp;"'!A4"))</f>
        <v/>
      </c>
      <c r="C10" s="55" t="str">
        <f ca="1">IF(OR(INDIRECT("'"&amp;$C$5&amp;"'!B4")=0,INDIRECT("'"&amp;$C$5&amp;"'"&amp;"!"&amp;INDIRECT("I6")&amp;4)=0),"",INDIRECT("'"&amp;$C$5&amp;"'!B4"))</f>
        <v/>
      </c>
      <c r="D10" s="56"/>
      <c r="E10" s="57" t="str">
        <f ca="1">IF(OR(INDIRECT("'"&amp;$C$5&amp;"'!B4")=0,INDIRECT("'"&amp;$C$5&amp;"'"&amp;"!"&amp;INDIRECT("I6")&amp;4)=0),"",INDIRECT("'"&amp;$C$5&amp;"'"&amp;"!"&amp;INDIRECT("I6")&amp;4))</f>
        <v/>
      </c>
    </row>
    <row r="12" spans="1:9" ht="16.5" customHeight="1">
      <c r="B12" s="98" t="s">
        <v>82</v>
      </c>
      <c r="C12" s="99" t="s">
        <v>46</v>
      </c>
      <c r="D12" s="99" t="s">
        <v>8</v>
      </c>
      <c r="E12" s="100" t="s">
        <v>83</v>
      </c>
    </row>
    <row r="13" spans="1:9" ht="13.5" hidden="1" customHeight="1">
      <c r="B13" s="98"/>
      <c r="C13" s="99"/>
      <c r="D13" s="99"/>
      <c r="E13" s="100"/>
    </row>
    <row r="14" spans="1:9" ht="24.75" customHeight="1">
      <c r="A14" s="37">
        <v>1</v>
      </c>
      <c r="B14" s="58" t="e">
        <f>IF(OR($E14=0,ISNA(VLOOKUP(CONCATENATE($C$5,$A14),Calcul!$A$2:$E$493,2,FALSE))),"",VLOOKUP(CONCATENATE($C$5,$A14),Calcul!$A$2:$E$493,2,FALSE))</f>
        <v>#REF!</v>
      </c>
      <c r="C14" s="58" t="e">
        <f>IF(OR($E14=0,ISNA(VLOOKUP(CONCATENATE($C$5,$A14),Calcul!$A$2:$E$493,3,FALSE))),"",VLOOKUP(CONCATENATE($C$5,$A14),Calcul!$A$2:$E$493,3,FALSE))</f>
        <v>#REF!</v>
      </c>
      <c r="D14" s="59" t="e">
        <f>IF(OR($E14=0,ISNA(VLOOKUP(CONCATENATE($C$5,$A14),Calcul!$A$2:$E$493,4,FALSE))),"",VLOOKUP(CONCATENATE($C$5,$A14),Calcul!$A$2:$E$493,4,FALSE))</f>
        <v>#REF!</v>
      </c>
      <c r="E14" s="60" t="e">
        <f>IF(ISNA(VLOOKUP(CONCATENATE($C$5,$A14),Calcul!$A$2:$I$493,H$6,FALSE)),"",VLOOKUP(CONCATENATE($C$5,$A14),Calcul!$A$2:$I$493,H$6,FALSE))</f>
        <v>#REF!</v>
      </c>
    </row>
    <row r="15" spans="1:9" ht="24.75" customHeight="1">
      <c r="A15" s="37">
        <v>2</v>
      </c>
      <c r="B15" s="58" t="e">
        <f>IF(OR($E15=0,ISNA(VLOOKUP(CONCATENATE($C$5,$A15),Calcul!$A$2:$E$493,2,FALSE))),"",VLOOKUP(CONCATENATE($C$5,$A15),Calcul!$A$2:$E$493,2,FALSE))</f>
        <v>#REF!</v>
      </c>
      <c r="C15" s="58" t="e">
        <f>IF(OR($E15=0,ISNA(VLOOKUP(CONCATENATE($C$5,$A15),Calcul!$A$2:$E$493,3,FALSE))),"",VLOOKUP(CONCATENATE($C$5,$A15),Calcul!$A$2:$E$493,3,FALSE))</f>
        <v>#REF!</v>
      </c>
      <c r="D15" s="59" t="e">
        <f>IF(OR($E15=0,ISNA(VLOOKUP(CONCATENATE($C$5,$A15),Calcul!$A$2:$E$493,4,FALSE))),"",VLOOKUP(CONCATENATE($C$5,$A15),Calcul!$A$2:$E$493,4,FALSE))</f>
        <v>#REF!</v>
      </c>
      <c r="E15" s="60" t="e">
        <f>IF(ISNA(VLOOKUP(CONCATENATE($C$5,$A15),Calcul!$A$2:$I$493,H$6,FALSE)),"",VLOOKUP(CONCATENATE($C$5,$A15),Calcul!$A$2:$I$493,H$6,FALSE))</f>
        <v>#REF!</v>
      </c>
    </row>
    <row r="16" spans="1:9" ht="24.75" customHeight="1">
      <c r="A16" s="37">
        <v>3</v>
      </c>
      <c r="B16" s="58" t="e">
        <f>IF(OR($E16=0,ISNA(VLOOKUP(CONCATENATE($C$5,$A16),Calcul!$A$2:$E$493,2,FALSE))),"",VLOOKUP(CONCATENATE($C$5,$A16),Calcul!$A$2:$E$493,2,FALSE))</f>
        <v>#REF!</v>
      </c>
      <c r="C16" s="58" t="e">
        <f>IF(OR($E16=0,ISNA(VLOOKUP(CONCATENATE($C$5,$A16),Calcul!$A$2:$E$493,3,FALSE))),"",VLOOKUP(CONCATENATE($C$5,$A16),Calcul!$A$2:$E$493,3,FALSE))</f>
        <v>#REF!</v>
      </c>
      <c r="D16" s="59" t="e">
        <f>IF(OR($E16=0,ISNA(VLOOKUP(CONCATENATE($C$5,$A16),Calcul!$A$2:$E$493,4,FALSE))),"",VLOOKUP(CONCATENATE($C$5,$A16),Calcul!$A$2:$E$493,4,FALSE))</f>
        <v>#REF!</v>
      </c>
      <c r="E16" s="60" t="e">
        <f>IF(ISNA(VLOOKUP(CONCATENATE($C$5,$A16),Calcul!$A$2:$I$493,H$6,FALSE)),"",VLOOKUP(CONCATENATE($C$5,$A16),Calcul!$A$2:$I$493,H$6,FALSE))</f>
        <v>#REF!</v>
      </c>
    </row>
    <row r="17" spans="1:5" ht="24.75" customHeight="1">
      <c r="A17" s="37">
        <v>4</v>
      </c>
      <c r="B17" s="58" t="e">
        <f>IF(OR($E17=0,ISNA(VLOOKUP(CONCATENATE($C$5,$A17),Calcul!$A$2:$E$493,2,FALSE))),"",VLOOKUP(CONCATENATE($C$5,$A17),Calcul!$A$2:$E$493,2,FALSE))</f>
        <v>#REF!</v>
      </c>
      <c r="C17" s="58" t="e">
        <f>IF(OR($E17=0,ISNA(VLOOKUP(CONCATENATE($C$5,$A17),Calcul!$A$2:$E$493,3,FALSE))),"",VLOOKUP(CONCATENATE($C$5,$A17),Calcul!$A$2:$E$493,3,FALSE))</f>
        <v>#REF!</v>
      </c>
      <c r="D17" s="59" t="e">
        <f>IF(OR($E17=0,ISNA(VLOOKUP(CONCATENATE($C$5,$A17),Calcul!$A$2:$E$493,4,FALSE))),"",VLOOKUP(CONCATENATE($C$5,$A17),Calcul!$A$2:$E$493,4,FALSE))</f>
        <v>#REF!</v>
      </c>
      <c r="E17" s="60" t="e">
        <f>IF(ISNA(VLOOKUP(CONCATENATE($C$5,$A17),Calcul!$A$2:$I$493,H$6,FALSE)),"",VLOOKUP(CONCATENATE($C$5,$A17),Calcul!$A$2:$I$493,H$6,FALSE))</f>
        <v>#REF!</v>
      </c>
    </row>
    <row r="18" spans="1:5" ht="24.75" customHeight="1">
      <c r="A18" s="37">
        <v>5</v>
      </c>
      <c r="B18" s="58" t="e">
        <f>IF(OR($E18=0,ISNA(VLOOKUP(CONCATENATE($C$5,$A18),Calcul!$A$2:$E$493,2,FALSE))),"",VLOOKUP(CONCATENATE($C$5,$A18),Calcul!$A$2:$E$493,2,FALSE))</f>
        <v>#REF!</v>
      </c>
      <c r="C18" s="58" t="e">
        <f>IF(OR($E18=0,ISNA(VLOOKUP(CONCATENATE($C$5,$A18),Calcul!$A$2:$E$493,3,FALSE))),"",VLOOKUP(CONCATENATE($C$5,$A18),Calcul!$A$2:$E$493,3,FALSE))</f>
        <v>#REF!</v>
      </c>
      <c r="D18" s="59" t="e">
        <f>IF(OR($E18=0,ISNA(VLOOKUP(CONCATENATE($C$5,$A18),Calcul!$A$2:$E$493,4,FALSE))),"",VLOOKUP(CONCATENATE($C$5,$A18),Calcul!$A$2:$E$493,4,FALSE))</f>
        <v>#REF!</v>
      </c>
      <c r="E18" s="60" t="e">
        <f>IF(ISNA(VLOOKUP(CONCATENATE($C$5,$A18),Calcul!$A$2:$I$493,H$6,FALSE)),"",VLOOKUP(CONCATENATE($C$5,$A18),Calcul!$A$2:$I$493,H$6,FALSE))</f>
        <v>#REF!</v>
      </c>
    </row>
    <row r="19" spans="1:5" ht="24.75" customHeight="1">
      <c r="A19" s="37">
        <v>6</v>
      </c>
      <c r="B19" s="58" t="e">
        <f>IF(OR($E19=0,ISNA(VLOOKUP(CONCATENATE($C$5,$A19),Calcul!$A$2:$E$493,2,FALSE))),"",VLOOKUP(CONCATENATE($C$5,$A19),Calcul!$A$2:$E$493,2,FALSE))</f>
        <v>#REF!</v>
      </c>
      <c r="C19" s="58" t="e">
        <f>IF(OR($E19=0,ISNA(VLOOKUP(CONCATENATE($C$5,$A19),Calcul!$A$2:$E$493,3,FALSE))),"",VLOOKUP(CONCATENATE($C$5,$A19),Calcul!$A$2:$E$493,3,FALSE))</f>
        <v>#REF!</v>
      </c>
      <c r="D19" s="59" t="e">
        <f>IF(OR($E19=0,ISNA(VLOOKUP(CONCATENATE($C$5,$A19),Calcul!$A$2:$E$493,4,FALSE))),"",VLOOKUP(CONCATENATE($C$5,$A19),Calcul!$A$2:$E$493,4,FALSE))</f>
        <v>#REF!</v>
      </c>
      <c r="E19" s="60" t="e">
        <f>IF(ISNA(VLOOKUP(CONCATENATE($C$5,$A19),Calcul!$A$2:$I$493,H$6,FALSE)),"",VLOOKUP(CONCATENATE($C$5,$A19),Calcul!$A$2:$I$493,H$6,FALSE))</f>
        <v>#REF!</v>
      </c>
    </row>
    <row r="20" spans="1:5" ht="24.75" customHeight="1">
      <c r="A20" s="37">
        <v>7</v>
      </c>
      <c r="B20" s="58" t="e">
        <f>IF(OR($E20=0,ISNA(VLOOKUP(CONCATENATE($C$5,$A20),Calcul!$A$2:$E$493,2,FALSE))),"",VLOOKUP(CONCATENATE($C$5,$A20),Calcul!$A$2:$E$493,2,FALSE))</f>
        <v>#REF!</v>
      </c>
      <c r="C20" s="58" t="e">
        <f>IF(OR($E20=0,ISNA(VLOOKUP(CONCATENATE($C$5,$A20),Calcul!$A$2:$E$493,3,FALSE))),"",VLOOKUP(CONCATENATE($C$5,$A20),Calcul!$A$2:$E$493,3,FALSE))</f>
        <v>#REF!</v>
      </c>
      <c r="D20" s="59" t="e">
        <f>IF(OR($E20=0,ISNA(VLOOKUP(CONCATENATE($C$5,$A20),Calcul!$A$2:$E$493,4,FALSE))),"",VLOOKUP(CONCATENATE($C$5,$A20),Calcul!$A$2:$E$493,4,FALSE))</f>
        <v>#REF!</v>
      </c>
      <c r="E20" s="60" t="e">
        <f>IF(ISNA(VLOOKUP(CONCATENATE($C$5,$A20),Calcul!$A$2:$I$493,H$6,FALSE)),"",VLOOKUP(CONCATENATE($C$5,$A20),Calcul!$A$2:$I$493,H$6,FALSE))</f>
        <v>#REF!</v>
      </c>
    </row>
    <row r="21" spans="1:5" ht="24.75" customHeight="1">
      <c r="A21" s="37">
        <v>8</v>
      </c>
      <c r="B21" s="58" t="e">
        <f>IF(OR($E21=0,ISNA(VLOOKUP(CONCATENATE($C$5,$A21),Calcul!$A$2:$E$493,2,FALSE))),"",VLOOKUP(CONCATENATE($C$5,$A21),Calcul!$A$2:$E$493,2,FALSE))</f>
        <v>#REF!</v>
      </c>
      <c r="C21" s="58" t="e">
        <f>IF(OR($E21=0,ISNA(VLOOKUP(CONCATENATE($C$5,$A21),Calcul!$A$2:$E$493,3,FALSE))),"",VLOOKUP(CONCATENATE($C$5,$A21),Calcul!$A$2:$E$493,3,FALSE))</f>
        <v>#REF!</v>
      </c>
      <c r="D21" s="59" t="e">
        <f>IF(OR($E21=0,ISNA(VLOOKUP(CONCATENATE($C$5,$A21),Calcul!$A$2:$E$493,4,FALSE))),"",VLOOKUP(CONCATENATE($C$5,$A21),Calcul!$A$2:$E$493,4,FALSE))</f>
        <v>#REF!</v>
      </c>
      <c r="E21" s="60" t="e">
        <f>IF(ISNA(VLOOKUP(CONCATENATE($C$5,$A21),Calcul!$A$2:$I$493,H$6,FALSE)),"",VLOOKUP(CONCATENATE($C$5,$A21),Calcul!$A$2:$I$493,H$6,FALSE))</f>
        <v>#REF!</v>
      </c>
    </row>
    <row r="22" spans="1:5" ht="24.75" customHeight="1">
      <c r="A22" s="37">
        <v>9</v>
      </c>
      <c r="B22" s="58" t="e">
        <f>IF(OR($E22=0,ISNA(VLOOKUP(CONCATENATE($C$5,$A22),Calcul!$A$2:$E$493,2,FALSE))),"",VLOOKUP(CONCATENATE($C$5,$A22),Calcul!$A$2:$E$493,2,FALSE))</f>
        <v>#REF!</v>
      </c>
      <c r="C22" s="58" t="e">
        <f>IF(OR($E22=0,ISNA(VLOOKUP(CONCATENATE($C$5,$A22),Calcul!$A$2:$E$493,3,FALSE))),"",VLOOKUP(CONCATENATE($C$5,$A22),Calcul!$A$2:$E$493,3,FALSE))</f>
        <v>#REF!</v>
      </c>
      <c r="D22" s="59" t="e">
        <f>IF(OR($E22=0,ISNA(VLOOKUP(CONCATENATE($C$5,$A22),Calcul!$A$2:$E$493,4,FALSE))),"",VLOOKUP(CONCATENATE($C$5,$A22),Calcul!$A$2:$E$493,4,FALSE))</f>
        <v>#REF!</v>
      </c>
      <c r="E22" s="60" t="e">
        <f>IF(ISNA(VLOOKUP(CONCATENATE($C$5,$A22),Calcul!$A$2:$I$493,H$6,FALSE)),"",VLOOKUP(CONCATENATE($C$5,$A22),Calcul!$A$2:$I$493,H$6,FALSE))</f>
        <v>#REF!</v>
      </c>
    </row>
    <row r="23" spans="1:5" ht="24.75" customHeight="1">
      <c r="A23" s="37">
        <v>10</v>
      </c>
      <c r="B23" s="58" t="e">
        <f>IF(OR($E23=0,ISNA(VLOOKUP(CONCATENATE($C$5,$A23),Calcul!$A$2:$E$493,2,FALSE))),"",VLOOKUP(CONCATENATE($C$5,$A23),Calcul!$A$2:$E$493,2,FALSE))</f>
        <v>#REF!</v>
      </c>
      <c r="C23" s="58" t="e">
        <f>IF(OR($E23=0,ISNA(VLOOKUP(CONCATENATE($C$5,$A23),Calcul!$A$2:$E$493,3,FALSE))),"",VLOOKUP(CONCATENATE($C$5,$A23),Calcul!$A$2:$E$493,3,FALSE))</f>
        <v>#REF!</v>
      </c>
      <c r="D23" s="59" t="e">
        <f>IF(OR($E23=0,ISNA(VLOOKUP(CONCATENATE($C$5,$A23),Calcul!$A$2:$E$493,4,FALSE))),"",VLOOKUP(CONCATENATE($C$5,$A23),Calcul!$A$2:$E$493,4,FALSE))</f>
        <v>#REF!</v>
      </c>
      <c r="E23" s="60" t="e">
        <f>IF(ISNA(VLOOKUP(CONCATENATE($C$5,$A23),Calcul!$A$2:$I$493,H$6,FALSE)),"",VLOOKUP(CONCATENATE($C$5,$A23),Calcul!$A$2:$I$493,H$6,FALSE))</f>
        <v>#REF!</v>
      </c>
    </row>
    <row r="24" spans="1:5" ht="24.75" customHeight="1">
      <c r="A24" s="37">
        <v>11</v>
      </c>
      <c r="B24" s="58" t="str">
        <f>IF(OR($E24=0,ISNA(VLOOKUP(CONCATENATE($C$5,$A24),Calcul!$A$2:$E$493,2,FALSE))),"",VLOOKUP(CONCATENATE($C$5,$A24),Calcul!$A$2:$E$493,2,FALSE))</f>
        <v/>
      </c>
      <c r="C24" s="58" t="str">
        <f>IF(OR($E24=0,ISNA(VLOOKUP(CONCATENATE($C$5,$A24),Calcul!$A$2:$E$493,3,FALSE))),"",VLOOKUP(CONCATENATE($C$5,$A24),Calcul!$A$2:$E$493,3,FALSE))</f>
        <v/>
      </c>
      <c r="D24" s="59" t="str">
        <f>IF(OR($E24=0,ISNA(VLOOKUP(CONCATENATE($C$5,$A24),Calcul!$A$2:$E$493,4,FALSE))),"",VLOOKUP(CONCATENATE($C$5,$A24),Calcul!$A$2:$E$493,4,FALSE))</f>
        <v/>
      </c>
      <c r="E24" s="60" t="str">
        <f>IF(ISNA(VLOOKUP(CONCATENATE($C$5,$A24),Calcul!$A$2:$I$493,H$6,FALSE)),"",VLOOKUP(CONCATENATE($C$5,$A24),Calcul!$A$2:$I$493,H$6,FALSE))</f>
        <v/>
      </c>
    </row>
    <row r="25" spans="1:5" ht="24.75" customHeight="1">
      <c r="A25" s="37">
        <v>12</v>
      </c>
      <c r="B25" s="58" t="str">
        <f>IF(OR($E25=0,ISNA(VLOOKUP(CONCATENATE($C$5,$A25),Calcul!$A$2:$E$493,2,FALSE))),"",VLOOKUP(CONCATENATE($C$5,$A25),Calcul!$A$2:$E$493,2,FALSE))</f>
        <v/>
      </c>
      <c r="C25" s="58" t="str">
        <f>IF(OR($E25=0,ISNA(VLOOKUP(CONCATENATE($C$5,$A25),Calcul!$A$2:$E$493,3,FALSE))),"",VLOOKUP(CONCATENATE($C$5,$A25),Calcul!$A$2:$E$493,3,FALSE))</f>
        <v/>
      </c>
      <c r="D25" s="59" t="str">
        <f>IF(OR($E25=0,ISNA(VLOOKUP(CONCATENATE($C$5,$A25),Calcul!$A$2:$E$493,4,FALSE))),"",VLOOKUP(CONCATENATE($C$5,$A25),Calcul!$A$2:$E$493,4,FALSE))</f>
        <v/>
      </c>
      <c r="E25" s="60" t="str">
        <f>IF(ISNA(VLOOKUP(CONCATENATE($C$5,$A25),Calcul!$A$2:$I$493,H$6,FALSE)),"",VLOOKUP(CONCATENATE($C$5,$A25),Calcul!$A$2:$I$493,H$6,FALSE))</f>
        <v/>
      </c>
    </row>
    <row r="26" spans="1:5" ht="24.75" customHeight="1">
      <c r="A26" s="37">
        <v>13</v>
      </c>
      <c r="B26" s="58" t="str">
        <f>IF(OR($E26=0,ISNA(VLOOKUP(CONCATENATE($C$5,$A26),Calcul!$A$2:$E$493,2,FALSE))),"",VLOOKUP(CONCATENATE($C$5,$A26),Calcul!$A$2:$E$493,2,FALSE))</f>
        <v/>
      </c>
      <c r="C26" s="58" t="str">
        <f>IF(OR($E26=0,ISNA(VLOOKUP(CONCATENATE($C$5,$A26),Calcul!$A$2:$E$493,3,FALSE))),"",VLOOKUP(CONCATENATE($C$5,$A26),Calcul!$A$2:$E$493,3,FALSE))</f>
        <v/>
      </c>
      <c r="D26" s="59" t="str">
        <f>IF(OR($E26=0,ISNA(VLOOKUP(CONCATENATE($C$5,$A26),Calcul!$A$2:$E$493,4,FALSE))),"",VLOOKUP(CONCATENATE($C$5,$A26),Calcul!$A$2:$E$493,4,FALSE))</f>
        <v/>
      </c>
      <c r="E26" s="60" t="str">
        <f>IF(ISNA(VLOOKUP(CONCATENATE($C$5,$A26),Calcul!$A$2:$I$493,H$6,FALSE)),"",VLOOKUP(CONCATENATE($C$5,$A26),Calcul!$A$2:$I$493,H$6,FALSE))</f>
        <v/>
      </c>
    </row>
    <row r="27" spans="1:5" ht="24.75" customHeight="1">
      <c r="A27" s="37">
        <v>14</v>
      </c>
      <c r="B27" s="58" t="str">
        <f>IF(OR($E27=0,ISNA(VLOOKUP(CONCATENATE($C$5,$A27),Calcul!$A$2:$E$493,2,FALSE))),"",VLOOKUP(CONCATENATE($C$5,$A27),Calcul!$A$2:$E$493,2,FALSE))</f>
        <v/>
      </c>
      <c r="C27" s="58" t="str">
        <f>IF(OR($E27=0,ISNA(VLOOKUP(CONCATENATE($C$5,$A27),Calcul!$A$2:$E$493,3,FALSE))),"",VLOOKUP(CONCATENATE($C$5,$A27),Calcul!$A$2:$E$493,3,FALSE))</f>
        <v/>
      </c>
      <c r="D27" s="59" t="str">
        <f>IF(OR($E27=0,ISNA(VLOOKUP(CONCATENATE($C$5,$A27),Calcul!$A$2:$E$493,4,FALSE))),"",VLOOKUP(CONCATENATE($C$5,$A27),Calcul!$A$2:$E$493,4,FALSE))</f>
        <v/>
      </c>
      <c r="E27" s="60" t="str">
        <f>IF(ISNA(VLOOKUP(CONCATENATE($C$5,$A27),Calcul!$A$2:$I$493,H$6,FALSE)),"",VLOOKUP(CONCATENATE($C$5,$A27),Calcul!$A$2:$I$493,H$6,FALSE))</f>
        <v/>
      </c>
    </row>
    <row r="28" spans="1:5" ht="24.75" customHeight="1">
      <c r="A28" s="37">
        <v>15</v>
      </c>
      <c r="B28" s="58" t="str">
        <f>IF(OR($E28=0,ISNA(VLOOKUP(CONCATENATE($C$5,$A28),Calcul!$A$2:$E$493,2,FALSE))),"",VLOOKUP(CONCATENATE($C$5,$A28),Calcul!$A$2:$E$493,2,FALSE))</f>
        <v/>
      </c>
      <c r="C28" s="58" t="str">
        <f>IF(OR($E28=0,ISNA(VLOOKUP(CONCATENATE($C$5,$A28),Calcul!$A$2:$E$493,3,FALSE))),"",VLOOKUP(CONCATENATE($C$5,$A28),Calcul!$A$2:$E$493,3,FALSE))</f>
        <v/>
      </c>
      <c r="D28" s="59" t="str">
        <f>IF(OR($E28=0,ISNA(VLOOKUP(CONCATENATE($C$5,$A28),Calcul!$A$2:$E$493,4,FALSE))),"",VLOOKUP(CONCATENATE($C$5,$A28),Calcul!$A$2:$E$493,4,FALSE))</f>
        <v/>
      </c>
      <c r="E28" s="60" t="str">
        <f>IF(ISNA(VLOOKUP(CONCATENATE($C$5,$A28),Calcul!$A$2:$I$493,H$6,FALSE)),"",VLOOKUP(CONCATENATE($C$5,$A28),Calcul!$A$2:$I$493,H$6,FALSE))</f>
        <v/>
      </c>
    </row>
    <row r="29" spans="1:5" ht="24.75" customHeight="1">
      <c r="A29" s="37">
        <v>16</v>
      </c>
      <c r="B29" s="58" t="str">
        <f>IF(OR($E29=0,ISNA(VLOOKUP(CONCATENATE($C$5,$A29),Calcul!$A$2:$E$493,2,FALSE))),"",VLOOKUP(CONCATENATE($C$5,$A29),Calcul!$A$2:$E$493,2,FALSE))</f>
        <v/>
      </c>
      <c r="C29" s="58" t="str">
        <f>IF(OR($E29=0,ISNA(VLOOKUP(CONCATENATE($C$5,$A29),Calcul!$A$2:$E$493,3,FALSE))),"",VLOOKUP(CONCATENATE($C$5,$A29),Calcul!$A$2:$E$493,3,FALSE))</f>
        <v/>
      </c>
      <c r="D29" s="59" t="str">
        <f>IF(OR($E29=0,ISNA(VLOOKUP(CONCATENATE($C$5,$A29),Calcul!$A$2:$E$493,4,FALSE))),"",VLOOKUP(CONCATENATE($C$5,$A29),Calcul!$A$2:$E$493,4,FALSE))</f>
        <v/>
      </c>
      <c r="E29" s="60" t="str">
        <f>IF(ISNA(VLOOKUP(CONCATENATE($C$5,$A29),Calcul!$A$2:$I$493,H$6,FALSE)),"",VLOOKUP(CONCATENATE($C$5,$A29),Calcul!$A$2:$I$493,H$6,FALSE))</f>
        <v/>
      </c>
    </row>
    <row r="30" spans="1:5" ht="24.75" customHeight="1">
      <c r="A30" s="37">
        <v>17</v>
      </c>
      <c r="B30" s="58" t="str">
        <f>IF(OR($E30=0,ISNA(VLOOKUP(CONCATENATE($C$5,$A30),Calcul!$A$2:$E$493,2,FALSE))),"",VLOOKUP(CONCATENATE($C$5,$A30),Calcul!$A$2:$E$493,2,FALSE))</f>
        <v/>
      </c>
      <c r="C30" s="58" t="str">
        <f>IF(OR($E30=0,ISNA(VLOOKUP(CONCATENATE($C$5,$A30),Calcul!$A$2:$E$493,3,FALSE))),"",VLOOKUP(CONCATENATE($C$5,$A30),Calcul!$A$2:$E$493,3,FALSE))</f>
        <v/>
      </c>
      <c r="D30" s="59" t="str">
        <f>IF(OR($E30=0,ISNA(VLOOKUP(CONCATENATE($C$5,$A30),Calcul!$A$2:$E$493,4,FALSE))),"",VLOOKUP(CONCATENATE($C$5,$A30),Calcul!$A$2:$E$493,4,FALSE))</f>
        <v/>
      </c>
      <c r="E30" s="60" t="str">
        <f>IF(ISNA(VLOOKUP(CONCATENATE($C$5,$A30),Calcul!$A$2:$I$493,H$6,FALSE)),"",VLOOKUP(CONCATENATE($C$5,$A30),Calcul!$A$2:$I$493,H$6,FALSE))</f>
        <v/>
      </c>
    </row>
    <row r="31" spans="1:5" ht="24.75" customHeight="1">
      <c r="A31" s="37">
        <v>18</v>
      </c>
      <c r="B31" s="58" t="str">
        <f>IF(OR($E31=0,ISNA(VLOOKUP(CONCATENATE($C$5,$A31),Calcul!$A$2:$E$493,2,FALSE))),"",VLOOKUP(CONCATENATE($C$5,$A31),Calcul!$A$2:$E$493,2,FALSE))</f>
        <v/>
      </c>
      <c r="C31" s="58" t="str">
        <f>IF(OR($E31=0,ISNA(VLOOKUP(CONCATENATE($C$5,$A31),Calcul!$A$2:$E$493,3,FALSE))),"",VLOOKUP(CONCATENATE($C$5,$A31),Calcul!$A$2:$E$493,3,FALSE))</f>
        <v/>
      </c>
      <c r="D31" s="59" t="str">
        <f>IF(OR($E31=0,ISNA(VLOOKUP(CONCATENATE($C$5,$A31),Calcul!$A$2:$E$493,4,FALSE))),"",VLOOKUP(CONCATENATE($C$5,$A31),Calcul!$A$2:$E$493,4,FALSE))</f>
        <v/>
      </c>
      <c r="E31" s="60" t="str">
        <f>IF(ISNA(VLOOKUP(CONCATENATE($C$5,$A31),Calcul!$A$2:$I$493,H$6,FALSE)),"",VLOOKUP(CONCATENATE($C$5,$A31),Calcul!$A$2:$I$493,H$6,FALSE))</f>
        <v/>
      </c>
    </row>
    <row r="32" spans="1:5" ht="24.75" customHeight="1">
      <c r="A32" s="37">
        <v>19</v>
      </c>
      <c r="B32" s="58" t="str">
        <f>IF(OR($E32=0,ISNA(VLOOKUP(CONCATENATE($C$5,$A32),Calcul!$A$2:$E$493,2,FALSE))),"",VLOOKUP(CONCATENATE($C$5,$A32),Calcul!$A$2:$E$493,2,FALSE))</f>
        <v/>
      </c>
      <c r="C32" s="58" t="str">
        <f>IF(OR($E32=0,ISNA(VLOOKUP(CONCATENATE($C$5,$A32),Calcul!$A$2:$E$493,3,FALSE))),"",VLOOKUP(CONCATENATE($C$5,$A32),Calcul!$A$2:$E$493,3,FALSE))</f>
        <v/>
      </c>
      <c r="D32" s="59" t="str">
        <f>IF(OR($E32=0,ISNA(VLOOKUP(CONCATENATE($C$5,$A32),Calcul!$A$2:$E$493,4,FALSE))),"",VLOOKUP(CONCATENATE($C$5,$A32),Calcul!$A$2:$E$493,4,FALSE))</f>
        <v/>
      </c>
      <c r="E32" s="60" t="str">
        <f>IF(ISNA(VLOOKUP(CONCATENATE($C$5,$A32),Calcul!$A$2:$I$493,H$6,FALSE)),"",VLOOKUP(CONCATENATE($C$5,$A32),Calcul!$A$2:$I$493,H$6,FALSE))</f>
        <v/>
      </c>
    </row>
    <row r="33" spans="1:5" ht="24.75" customHeight="1">
      <c r="A33" s="37">
        <v>20</v>
      </c>
      <c r="B33" s="58" t="str">
        <f>IF(OR($E33=0,ISNA(VLOOKUP(CONCATENATE($C$5,$A33),Calcul!$A$2:$E$493,2,FALSE))),"",VLOOKUP(CONCATENATE($C$5,$A33),Calcul!$A$2:$E$493,2,FALSE))</f>
        <v/>
      </c>
      <c r="C33" s="58" t="str">
        <f>IF(OR($E33=0,ISNA(VLOOKUP(CONCATENATE($C$5,$A33),Calcul!$A$2:$E$493,3,FALSE))),"",VLOOKUP(CONCATENATE($C$5,$A33),Calcul!$A$2:$E$493,3,FALSE))</f>
        <v/>
      </c>
      <c r="D33" s="59" t="str">
        <f>IF(OR($E33=0,ISNA(VLOOKUP(CONCATENATE($C$5,$A33),Calcul!$A$2:$E$493,4,FALSE))),"",VLOOKUP(CONCATENATE($C$5,$A33),Calcul!$A$2:$E$493,4,FALSE))</f>
        <v/>
      </c>
      <c r="E33" s="60" t="str">
        <f>IF(ISNA(VLOOKUP(CONCATENATE($C$5,$A33),Calcul!$A$2:$I$493,H$6,FALSE)),"",VLOOKUP(CONCATENATE($C$5,$A33),Calcul!$A$2:$I$493,H$6,FALSE))</f>
        <v/>
      </c>
    </row>
    <row r="34" spans="1:5" ht="24.75" customHeight="1">
      <c r="A34" s="37">
        <v>21</v>
      </c>
      <c r="B34" s="58" t="str">
        <f>IF(OR($E34=0,ISNA(VLOOKUP(CONCATENATE($C$5,$A34),Calcul!$A$2:$E$493,2,FALSE))),"",VLOOKUP(CONCATENATE($C$5,$A34),Calcul!$A$2:$E$493,2,FALSE))</f>
        <v/>
      </c>
      <c r="C34" s="58" t="str">
        <f>IF(OR($E34=0,ISNA(VLOOKUP(CONCATENATE($C$5,$A34),Calcul!$A$2:$E$493,3,FALSE))),"",VLOOKUP(CONCATENATE($C$5,$A34),Calcul!$A$2:$E$493,3,FALSE))</f>
        <v/>
      </c>
      <c r="D34" s="59" t="str">
        <f>IF(OR($E34=0,ISNA(VLOOKUP(CONCATENATE($C$5,$A34),Calcul!$A$2:$E$493,4,FALSE))),"",VLOOKUP(CONCATENATE($C$5,$A34),Calcul!$A$2:$E$493,4,FALSE))</f>
        <v/>
      </c>
      <c r="E34" s="60" t="str">
        <f>IF(ISNA(VLOOKUP(CONCATENATE($C$5,$A34),Calcul!$A$2:$I$493,H$6,FALSE)),"",VLOOKUP(CONCATENATE($C$5,$A34),Calcul!$A$2:$I$493,H$6,FALSE))</f>
        <v/>
      </c>
    </row>
    <row r="35" spans="1:5" ht="24.75" customHeight="1">
      <c r="A35" s="37">
        <v>22</v>
      </c>
      <c r="B35" s="58" t="str">
        <f>IF(OR($E35=0,ISNA(VLOOKUP(CONCATENATE($C$5,$A35),Calcul!$A$2:$E$493,2,FALSE))),"",VLOOKUP(CONCATENATE($C$5,$A35),Calcul!$A$2:$E$493,2,FALSE))</f>
        <v/>
      </c>
      <c r="C35" s="58" t="str">
        <f>IF(OR($E35=0,ISNA(VLOOKUP(CONCATENATE($C$5,$A35),Calcul!$A$2:$E$493,3,FALSE))),"",VLOOKUP(CONCATENATE($C$5,$A35),Calcul!$A$2:$E$493,3,FALSE))</f>
        <v/>
      </c>
      <c r="D35" s="59" t="str">
        <f>IF(OR($E35=0,ISNA(VLOOKUP(CONCATENATE($C$5,$A35),Calcul!$A$2:$E$493,4,FALSE))),"",VLOOKUP(CONCATENATE($C$5,$A35),Calcul!$A$2:$E$493,4,FALSE))</f>
        <v/>
      </c>
      <c r="E35" s="60" t="str">
        <f>IF(ISNA(VLOOKUP(CONCATENATE($C$5,$A35),Calcul!$A$2:$I$493,H$6,FALSE)),"",VLOOKUP(CONCATENATE($C$5,$A35),Calcul!$A$2:$I$493,H$6,FALSE))</f>
        <v/>
      </c>
    </row>
    <row r="36" spans="1:5" ht="24.75" customHeight="1">
      <c r="A36" s="37">
        <v>23</v>
      </c>
      <c r="B36" s="58" t="str">
        <f>IF(OR($E36=0,ISNA(VLOOKUP(CONCATENATE($C$5,$A36),Calcul!$A$2:$E$493,2,FALSE))),"",VLOOKUP(CONCATENATE($C$5,$A36),Calcul!$A$2:$E$493,2,FALSE))</f>
        <v/>
      </c>
      <c r="C36" s="58" t="str">
        <f>IF(OR($E36=0,ISNA(VLOOKUP(CONCATENATE($C$5,$A36),Calcul!$A$2:$E$493,3,FALSE))),"",VLOOKUP(CONCATENATE($C$5,$A36),Calcul!$A$2:$E$493,3,FALSE))</f>
        <v/>
      </c>
      <c r="D36" s="59" t="str">
        <f>IF(OR($E36=0,ISNA(VLOOKUP(CONCATENATE($C$5,$A36),Calcul!$A$2:$E$493,4,FALSE))),"",VLOOKUP(CONCATENATE($C$5,$A36),Calcul!$A$2:$E$493,4,FALSE))</f>
        <v/>
      </c>
      <c r="E36" s="60" t="str">
        <f>IF(ISNA(VLOOKUP(CONCATENATE($C$5,$A36),Calcul!$A$2:$I$493,H$6,FALSE)),"",VLOOKUP(CONCATENATE($C$5,$A36),Calcul!$A$2:$I$493,H$6,FALSE))</f>
        <v/>
      </c>
    </row>
    <row r="37" spans="1:5" ht="24.75" customHeight="1">
      <c r="A37" s="37">
        <v>24</v>
      </c>
      <c r="B37" s="58" t="str">
        <f>IF(OR($E37=0,ISNA(VLOOKUP(CONCATENATE($C$5,$A37),Calcul!$A$2:$E$493,2,FALSE))),"",VLOOKUP(CONCATENATE($C$5,$A37),Calcul!$A$2:$E$493,2,FALSE))</f>
        <v/>
      </c>
      <c r="C37" s="58" t="str">
        <f>IF(OR($E37=0,ISNA(VLOOKUP(CONCATENATE($C$5,$A37),Calcul!$A$2:$E$493,3,FALSE))),"",VLOOKUP(CONCATENATE($C$5,$A37),Calcul!$A$2:$E$493,3,FALSE))</f>
        <v/>
      </c>
      <c r="D37" s="59" t="str">
        <f>IF(OR($E37=0,ISNA(VLOOKUP(CONCATENATE($C$5,$A37),Calcul!$A$2:$E$493,4,FALSE))),"",VLOOKUP(CONCATENATE($C$5,$A37),Calcul!$A$2:$E$493,4,FALSE))</f>
        <v/>
      </c>
      <c r="E37" s="60" t="str">
        <f>IF(ISNA(VLOOKUP(CONCATENATE($C$5,$A37),Calcul!$A$2:$I$493,H$6,FALSE)),"",VLOOKUP(CONCATENATE($C$5,$A37),Calcul!$A$2:$I$493,H$6,FALSE))</f>
        <v/>
      </c>
    </row>
    <row r="38" spans="1:5" ht="24.75" customHeight="1">
      <c r="A38" s="37">
        <v>25</v>
      </c>
      <c r="B38" s="58" t="str">
        <f>IF(OR($E38=0,ISNA(VLOOKUP(CONCATENATE($C$5,$A38),Calcul!$A$2:$E$493,2,FALSE))),"",VLOOKUP(CONCATENATE($C$5,$A38),Calcul!$A$2:$E$493,2,FALSE))</f>
        <v/>
      </c>
      <c r="C38" s="58" t="str">
        <f>IF(OR($E38=0,ISNA(VLOOKUP(CONCATENATE($C$5,$A38),Calcul!$A$2:$E$493,3,FALSE))),"",VLOOKUP(CONCATENATE($C$5,$A38),Calcul!$A$2:$E$493,3,FALSE))</f>
        <v/>
      </c>
      <c r="D38" s="59" t="str">
        <f>IF(OR($E38=0,ISNA(VLOOKUP(CONCATENATE($C$5,$A38),Calcul!$A$2:$E$493,4,FALSE))),"",VLOOKUP(CONCATENATE($C$5,$A38),Calcul!$A$2:$E$493,4,FALSE))</f>
        <v/>
      </c>
      <c r="E38" s="60" t="str">
        <f>IF(ISNA(VLOOKUP(CONCATENATE($C$5,$A38),Calcul!$A$2:$I$493,H$6,FALSE)),"",VLOOKUP(CONCATENATE($C$5,$A38),Calcul!$A$2:$I$493,H$6,FALSE))</f>
        <v/>
      </c>
    </row>
    <row r="39" spans="1:5" ht="24.75" customHeight="1">
      <c r="A39" s="37">
        <v>26</v>
      </c>
      <c r="B39" s="58" t="str">
        <f>IF(OR($E39=0,ISNA(VLOOKUP(CONCATENATE($C$5,$A39),Calcul!$A$2:$E$493,2,FALSE))),"",VLOOKUP(CONCATENATE($C$5,$A39),Calcul!$A$2:$E$493,2,FALSE))</f>
        <v/>
      </c>
      <c r="C39" s="58" t="str">
        <f>IF(OR($E39=0,ISNA(VLOOKUP(CONCATENATE($C$5,$A39),Calcul!$A$2:$E$493,3,FALSE))),"",VLOOKUP(CONCATENATE($C$5,$A39),Calcul!$A$2:$E$493,3,FALSE))</f>
        <v/>
      </c>
      <c r="D39" s="59" t="str">
        <f>IF(OR($E39=0,ISNA(VLOOKUP(CONCATENATE($C$5,$A39),Calcul!$A$2:$E$493,4,FALSE))),"",VLOOKUP(CONCATENATE($C$5,$A39),Calcul!$A$2:$E$493,4,FALSE))</f>
        <v/>
      </c>
      <c r="E39" s="60" t="str">
        <f>IF(ISNA(VLOOKUP(CONCATENATE($C$5,$A39),Calcul!$A$2:$I$493,H$6,FALSE)),"",VLOOKUP(CONCATENATE($C$5,$A39),Calcul!$A$2:$I$493,H$6,FALSE))</f>
        <v/>
      </c>
    </row>
    <row r="40" spans="1:5" ht="24.75" customHeight="1">
      <c r="A40" s="37">
        <v>27</v>
      </c>
      <c r="B40" s="58" t="str">
        <f>IF(OR($E40=0,ISNA(VLOOKUP(CONCATENATE($C$5,$A40),Calcul!$A$2:$E$493,2,FALSE))),"",VLOOKUP(CONCATENATE($C$5,$A40),Calcul!$A$2:$E$493,2,FALSE))</f>
        <v/>
      </c>
      <c r="C40" s="58" t="str">
        <f>IF(OR($E40=0,ISNA(VLOOKUP(CONCATENATE($C$5,$A40),Calcul!$A$2:$E$493,3,FALSE))),"",VLOOKUP(CONCATENATE($C$5,$A40),Calcul!$A$2:$E$493,3,FALSE))</f>
        <v/>
      </c>
      <c r="D40" s="59" t="str">
        <f>IF(OR($E40=0,ISNA(VLOOKUP(CONCATENATE($C$5,$A40),Calcul!$A$2:$E$493,4,FALSE))),"",VLOOKUP(CONCATENATE($C$5,$A40),Calcul!$A$2:$E$493,4,FALSE))</f>
        <v/>
      </c>
      <c r="E40" s="60" t="str">
        <f>IF(ISNA(VLOOKUP(CONCATENATE($C$5,$A40),Calcul!$A$2:$I$493,H$6,FALSE)),"",VLOOKUP(CONCATENATE($C$5,$A40),Calcul!$A$2:$I$493,H$6,FALSE))</f>
        <v/>
      </c>
    </row>
    <row r="41" spans="1:5" ht="24.75" customHeight="1">
      <c r="A41" s="37">
        <v>28</v>
      </c>
      <c r="B41" s="58" t="str">
        <f>IF(OR($E41=0,ISNA(VLOOKUP(CONCATENATE($C$5,$A41),Calcul!$A$2:$E$493,2,FALSE))),"",VLOOKUP(CONCATENATE($C$5,$A41),Calcul!$A$2:$E$493,2,FALSE))</f>
        <v/>
      </c>
      <c r="C41" s="58" t="str">
        <f>IF(OR($E41=0,ISNA(VLOOKUP(CONCATENATE($C$5,$A41),Calcul!$A$2:$E$493,3,FALSE))),"",VLOOKUP(CONCATENATE($C$5,$A41),Calcul!$A$2:$E$493,3,FALSE))</f>
        <v/>
      </c>
      <c r="D41" s="59" t="str">
        <f>IF(OR($E41=0,ISNA(VLOOKUP(CONCATENATE($C$5,$A41),Calcul!$A$2:$E$493,4,FALSE))),"",VLOOKUP(CONCATENATE($C$5,$A41),Calcul!$A$2:$E$493,4,FALSE))</f>
        <v/>
      </c>
      <c r="E41" s="60" t="str">
        <f>IF(ISNA(VLOOKUP(CONCATENATE($C$5,$A41),Calcul!$A$2:$I$493,H$6,FALSE)),"",VLOOKUP(CONCATENATE($C$5,$A41),Calcul!$A$2:$I$493,H$6,FALSE))</f>
        <v/>
      </c>
    </row>
    <row r="42" spans="1:5" ht="24.75" customHeight="1">
      <c r="A42" s="37">
        <v>29</v>
      </c>
      <c r="B42" s="58" t="str">
        <f>IF(OR($E42=0,ISNA(VLOOKUP(CONCATENATE($C$5,$A42),Calcul!$A$2:$E$493,2,FALSE))),"",VLOOKUP(CONCATENATE($C$5,$A42),Calcul!$A$2:$E$493,2,FALSE))</f>
        <v/>
      </c>
      <c r="C42" s="58" t="str">
        <f>IF(OR($E42=0,ISNA(VLOOKUP(CONCATENATE($C$5,$A42),Calcul!$A$2:$E$493,3,FALSE))),"",VLOOKUP(CONCATENATE($C$5,$A42),Calcul!$A$2:$E$493,3,FALSE))</f>
        <v/>
      </c>
      <c r="D42" s="59" t="str">
        <f>IF(OR($E42=0,ISNA(VLOOKUP(CONCATENATE($C$5,$A42),Calcul!$A$2:$E$493,4,FALSE))),"",VLOOKUP(CONCATENATE($C$5,$A42),Calcul!$A$2:$E$493,4,FALSE))</f>
        <v/>
      </c>
      <c r="E42" s="60" t="str">
        <f>IF(ISNA(VLOOKUP(CONCATENATE($C$5,$A42),Calcul!$A$2:$I$493,H$6,FALSE)),"",VLOOKUP(CONCATENATE($C$5,$A42),Calcul!$A$2:$I$493,H$6,FALSE))</f>
        <v/>
      </c>
    </row>
    <row r="43" spans="1:5" ht="24.75" customHeight="1">
      <c r="B43" s="58" t="str">
        <f>IF(OR($E43=0,ISNA(VLOOKUP(CONCATENATE($C$5,$A43),Calcul!$A$2:$E$493,2,FALSE))),"",VLOOKUP(CONCATENATE($C$5,$A43),Calcul!$A$2:$E$493,2,FALSE))</f>
        <v/>
      </c>
      <c r="C43" s="58" t="str">
        <f>IF(OR($E43=0,ISNA(VLOOKUP(CONCATENATE($C$5,$A43),Calcul!$A$2:$E$493,3,FALSE))),"",VLOOKUP(CONCATENATE($C$5,$A43),Calcul!$A$2:$E$493,3,FALSE))</f>
        <v/>
      </c>
      <c r="D43" s="59" t="str">
        <f>IF(OR($E43=0,ISNA(VLOOKUP(CONCATENATE($C$5,$A43),Calcul!$A$2:$E$493,4,FALSE))),"",VLOOKUP(CONCATENATE($C$5,$A43),Calcul!$A$2:$E$493,4,FALSE))</f>
        <v/>
      </c>
      <c r="E43" s="60" t="str">
        <f>IF(ISNA(VLOOKUP(CONCATENATE($C$5,$A43),Calcul!$A$2:$I$493,H$6,FALSE)),"",VLOOKUP(CONCATENATE($C$5,$A43),Calcul!$A$2:$I$493,H$6,FALSE))</f>
        <v/>
      </c>
    </row>
    <row r="44" spans="1:5" ht="24.75" customHeight="1">
      <c r="E44" s="61"/>
    </row>
    <row r="45" spans="1:5" ht="24.75" customHeight="1">
      <c r="E45" s="61"/>
    </row>
    <row r="46" spans="1:5" ht="24.75" customHeight="1">
      <c r="E46" s="61"/>
    </row>
    <row r="47" spans="1:5" ht="24.75" customHeight="1">
      <c r="E47" s="61"/>
    </row>
    <row r="48" spans="1:5" ht="24.75" customHeight="1">
      <c r="E48" s="61"/>
    </row>
    <row r="49" spans="2:5" ht="24.75" customHeight="1">
      <c r="E49" s="61"/>
    </row>
    <row r="50" spans="2:5">
      <c r="E50" s="61"/>
    </row>
    <row r="51" spans="2:5" ht="18">
      <c r="B51" s="62"/>
      <c r="D51" s="63"/>
      <c r="E51" s="64"/>
    </row>
    <row r="52" spans="2:5">
      <c r="E52" s="61"/>
    </row>
    <row r="53" spans="2:5">
      <c r="E53" s="61"/>
    </row>
    <row r="54" spans="2:5">
      <c r="E54" s="61"/>
    </row>
    <row r="55" spans="2:5">
      <c r="E55" s="61"/>
    </row>
    <row r="56" spans="2:5">
      <c r="E56" s="61"/>
    </row>
    <row r="57" spans="2:5">
      <c r="E57" s="61"/>
    </row>
    <row r="58" spans="2:5">
      <c r="E58" s="61"/>
    </row>
    <row r="59" spans="2:5">
      <c r="E59" s="61"/>
    </row>
    <row r="60" spans="2:5">
      <c r="E60" s="61"/>
    </row>
    <row r="61" spans="2:5">
      <c r="E61" s="61"/>
    </row>
    <row r="62" spans="2:5">
      <c r="E62" s="61"/>
    </row>
    <row r="63" spans="2:5">
      <c r="E63" s="61"/>
    </row>
    <row r="64" spans="2:5">
      <c r="E64" s="61"/>
    </row>
    <row r="65" spans="5:5">
      <c r="E65" s="61"/>
    </row>
    <row r="66" spans="5:5">
      <c r="E66" s="61"/>
    </row>
    <row r="67" spans="5:5">
      <c r="E67" s="61"/>
    </row>
    <row r="68" spans="5:5">
      <c r="E68" s="61"/>
    </row>
    <row r="69" spans="5:5">
      <c r="E69" s="61"/>
    </row>
    <row r="70" spans="5:5">
      <c r="E70" s="61"/>
    </row>
    <row r="71" spans="5:5">
      <c r="E71" s="61"/>
    </row>
    <row r="72" spans="5:5">
      <c r="E72" s="61"/>
    </row>
    <row r="73" spans="5:5">
      <c r="E73" s="61"/>
    </row>
    <row r="74" spans="5:5">
      <c r="E74" s="61"/>
    </row>
    <row r="75" spans="5:5">
      <c r="E75" s="61"/>
    </row>
    <row r="76" spans="5:5">
      <c r="E76" s="61"/>
    </row>
    <row r="77" spans="5:5">
      <c r="E77" s="61"/>
    </row>
    <row r="78" spans="5:5">
      <c r="E78" s="61"/>
    </row>
    <row r="79" spans="5:5">
      <c r="E79" s="61"/>
    </row>
    <row r="80" spans="5:5">
      <c r="E80" s="61"/>
    </row>
    <row r="81" spans="5:5">
      <c r="E81" s="61"/>
    </row>
    <row r="82" spans="5:5">
      <c r="E82" s="61"/>
    </row>
    <row r="83" spans="5:5">
      <c r="E83" s="61"/>
    </row>
    <row r="84" spans="5:5">
      <c r="E84" s="61"/>
    </row>
    <row r="85" spans="5:5">
      <c r="E85" s="61"/>
    </row>
    <row r="86" spans="5:5">
      <c r="E86" s="61"/>
    </row>
    <row r="87" spans="5:5">
      <c r="E87" s="61"/>
    </row>
    <row r="88" spans="5:5">
      <c r="E88" s="61"/>
    </row>
    <row r="89" spans="5:5">
      <c r="E89" s="61"/>
    </row>
    <row r="90" spans="5:5">
      <c r="E90" s="61"/>
    </row>
  </sheetData>
  <sheetProtection password="DEE4" sheet="1" objects="1" scenarios="1" selectLockedCells="1"/>
  <mergeCells count="5">
    <mergeCell ref="A2:E3"/>
    <mergeCell ref="B12:B13"/>
    <mergeCell ref="C12:C13"/>
    <mergeCell ref="D12:D13"/>
    <mergeCell ref="E12:E13"/>
  </mergeCells>
  <dataValidations count="3">
    <dataValidation type="list" allowBlank="1" showInputMessage="1" showErrorMessage="1" sqref="G6">
      <formula1>LOT</formula1>
    </dataValidation>
    <dataValidation type="list" allowBlank="1" showInputMessage="1" showErrorMessage="1" sqref="D7">
      <formula1>ateliers</formula1>
    </dataValidation>
    <dataValidation type="list" allowBlank="1" showInputMessage="1" showErrorMessage="1" sqref="C5">
      <formula1>PF_POUDRE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1:O45"/>
  <sheetViews>
    <sheetView showGridLines="0" tabSelected="1" topLeftCell="B1" zoomScale="80" zoomScaleNormal="80" workbookViewId="0">
      <selection activeCell="A10" sqref="A10:XFD39"/>
    </sheetView>
  </sheetViews>
  <sheetFormatPr baseColWidth="10" defaultRowHeight="12.75"/>
  <cols>
    <col min="1" max="1" width="11.42578125" style="41" hidden="1" customWidth="1"/>
    <col min="2" max="2" width="15.28515625" style="41" customWidth="1"/>
    <col min="3" max="3" width="45" style="41" customWidth="1"/>
    <col min="4" max="4" width="9" style="49" bestFit="1" customWidth="1"/>
    <col min="5" max="5" width="20.5703125" style="41" bestFit="1" customWidth="1"/>
    <col min="6" max="11" width="20" style="41" customWidth="1"/>
    <col min="12" max="258" width="11.42578125" style="41"/>
    <col min="259" max="259" width="18.7109375" style="41" customWidth="1"/>
    <col min="260" max="260" width="45" style="41" customWidth="1"/>
    <col min="261" max="261" width="19.140625" style="41" customWidth="1"/>
    <col min="262" max="262" width="15.85546875" style="41" customWidth="1"/>
    <col min="263" max="263" width="11.42578125" style="41"/>
    <col min="264" max="264" width="15.28515625" style="41" customWidth="1"/>
    <col min="265" max="514" width="11.42578125" style="41"/>
    <col min="515" max="515" width="18.7109375" style="41" customWidth="1"/>
    <col min="516" max="516" width="45" style="41" customWidth="1"/>
    <col min="517" max="517" width="19.140625" style="41" customWidth="1"/>
    <col min="518" max="518" width="15.85546875" style="41" customWidth="1"/>
    <col min="519" max="519" width="11.42578125" style="41"/>
    <col min="520" max="520" width="15.28515625" style="41" customWidth="1"/>
    <col min="521" max="770" width="11.42578125" style="41"/>
    <col min="771" max="771" width="18.7109375" style="41" customWidth="1"/>
    <col min="772" max="772" width="45" style="41" customWidth="1"/>
    <col min="773" max="773" width="19.140625" style="41" customWidth="1"/>
    <col min="774" max="774" width="15.85546875" style="41" customWidth="1"/>
    <col min="775" max="775" width="11.42578125" style="41"/>
    <col min="776" max="776" width="15.28515625" style="41" customWidth="1"/>
    <col min="777" max="1026" width="11.42578125" style="41"/>
    <col min="1027" max="1027" width="18.7109375" style="41" customWidth="1"/>
    <col min="1028" max="1028" width="45" style="41" customWidth="1"/>
    <col min="1029" max="1029" width="19.140625" style="41" customWidth="1"/>
    <col min="1030" max="1030" width="15.85546875" style="41" customWidth="1"/>
    <col min="1031" max="1031" width="11.42578125" style="41"/>
    <col min="1032" max="1032" width="15.28515625" style="41" customWidth="1"/>
    <col min="1033" max="1282" width="11.42578125" style="41"/>
    <col min="1283" max="1283" width="18.7109375" style="41" customWidth="1"/>
    <col min="1284" max="1284" width="45" style="41" customWidth="1"/>
    <col min="1285" max="1285" width="19.140625" style="41" customWidth="1"/>
    <col min="1286" max="1286" width="15.85546875" style="41" customWidth="1"/>
    <col min="1287" max="1287" width="11.42578125" style="41"/>
    <col min="1288" max="1288" width="15.28515625" style="41" customWidth="1"/>
    <col min="1289" max="1538" width="11.42578125" style="41"/>
    <col min="1539" max="1539" width="18.7109375" style="41" customWidth="1"/>
    <col min="1540" max="1540" width="45" style="41" customWidth="1"/>
    <col min="1541" max="1541" width="19.140625" style="41" customWidth="1"/>
    <col min="1542" max="1542" width="15.85546875" style="41" customWidth="1"/>
    <col min="1543" max="1543" width="11.42578125" style="41"/>
    <col min="1544" max="1544" width="15.28515625" style="41" customWidth="1"/>
    <col min="1545" max="1794" width="11.42578125" style="41"/>
    <col min="1795" max="1795" width="18.7109375" style="41" customWidth="1"/>
    <col min="1796" max="1796" width="45" style="41" customWidth="1"/>
    <col min="1797" max="1797" width="19.140625" style="41" customWidth="1"/>
    <col min="1798" max="1798" width="15.85546875" style="41" customWidth="1"/>
    <col min="1799" max="1799" width="11.42578125" style="41"/>
    <col min="1800" max="1800" width="15.28515625" style="41" customWidth="1"/>
    <col min="1801" max="2050" width="11.42578125" style="41"/>
    <col min="2051" max="2051" width="18.7109375" style="41" customWidth="1"/>
    <col min="2052" max="2052" width="45" style="41" customWidth="1"/>
    <col min="2053" max="2053" width="19.140625" style="41" customWidth="1"/>
    <col min="2054" max="2054" width="15.85546875" style="41" customWidth="1"/>
    <col min="2055" max="2055" width="11.42578125" style="41"/>
    <col min="2056" max="2056" width="15.28515625" style="41" customWidth="1"/>
    <col min="2057" max="2306" width="11.42578125" style="41"/>
    <col min="2307" max="2307" width="18.7109375" style="41" customWidth="1"/>
    <col min="2308" max="2308" width="45" style="41" customWidth="1"/>
    <col min="2309" max="2309" width="19.140625" style="41" customWidth="1"/>
    <col min="2310" max="2310" width="15.85546875" style="41" customWidth="1"/>
    <col min="2311" max="2311" width="11.42578125" style="41"/>
    <col min="2312" max="2312" width="15.28515625" style="41" customWidth="1"/>
    <col min="2313" max="2562" width="11.42578125" style="41"/>
    <col min="2563" max="2563" width="18.7109375" style="41" customWidth="1"/>
    <col min="2564" max="2564" width="45" style="41" customWidth="1"/>
    <col min="2565" max="2565" width="19.140625" style="41" customWidth="1"/>
    <col min="2566" max="2566" width="15.85546875" style="41" customWidth="1"/>
    <col min="2567" max="2567" width="11.42578125" style="41"/>
    <col min="2568" max="2568" width="15.28515625" style="41" customWidth="1"/>
    <col min="2569" max="2818" width="11.42578125" style="41"/>
    <col min="2819" max="2819" width="18.7109375" style="41" customWidth="1"/>
    <col min="2820" max="2820" width="45" style="41" customWidth="1"/>
    <col min="2821" max="2821" width="19.140625" style="41" customWidth="1"/>
    <col min="2822" max="2822" width="15.85546875" style="41" customWidth="1"/>
    <col min="2823" max="2823" width="11.42578125" style="41"/>
    <col min="2824" max="2824" width="15.28515625" style="41" customWidth="1"/>
    <col min="2825" max="3074" width="11.42578125" style="41"/>
    <col min="3075" max="3075" width="18.7109375" style="41" customWidth="1"/>
    <col min="3076" max="3076" width="45" style="41" customWidth="1"/>
    <col min="3077" max="3077" width="19.140625" style="41" customWidth="1"/>
    <col min="3078" max="3078" width="15.85546875" style="41" customWidth="1"/>
    <col min="3079" max="3079" width="11.42578125" style="41"/>
    <col min="3080" max="3080" width="15.28515625" style="41" customWidth="1"/>
    <col min="3081" max="3330" width="11.42578125" style="41"/>
    <col min="3331" max="3331" width="18.7109375" style="41" customWidth="1"/>
    <col min="3332" max="3332" width="45" style="41" customWidth="1"/>
    <col min="3333" max="3333" width="19.140625" style="41" customWidth="1"/>
    <col min="3334" max="3334" width="15.85546875" style="41" customWidth="1"/>
    <col min="3335" max="3335" width="11.42578125" style="41"/>
    <col min="3336" max="3336" width="15.28515625" style="41" customWidth="1"/>
    <col min="3337" max="3586" width="11.42578125" style="41"/>
    <col min="3587" max="3587" width="18.7109375" style="41" customWidth="1"/>
    <col min="3588" max="3588" width="45" style="41" customWidth="1"/>
    <col min="3589" max="3589" width="19.140625" style="41" customWidth="1"/>
    <col min="3590" max="3590" width="15.85546875" style="41" customWidth="1"/>
    <col min="3591" max="3591" width="11.42578125" style="41"/>
    <col min="3592" max="3592" width="15.28515625" style="41" customWidth="1"/>
    <col min="3593" max="3842" width="11.42578125" style="41"/>
    <col min="3843" max="3843" width="18.7109375" style="41" customWidth="1"/>
    <col min="3844" max="3844" width="45" style="41" customWidth="1"/>
    <col min="3845" max="3845" width="19.140625" style="41" customWidth="1"/>
    <col min="3846" max="3846" width="15.85546875" style="41" customWidth="1"/>
    <col min="3847" max="3847" width="11.42578125" style="41"/>
    <col min="3848" max="3848" width="15.28515625" style="41" customWidth="1"/>
    <col min="3849" max="4098" width="11.42578125" style="41"/>
    <col min="4099" max="4099" width="18.7109375" style="41" customWidth="1"/>
    <col min="4100" max="4100" width="45" style="41" customWidth="1"/>
    <col min="4101" max="4101" width="19.140625" style="41" customWidth="1"/>
    <col min="4102" max="4102" width="15.85546875" style="41" customWidth="1"/>
    <col min="4103" max="4103" width="11.42578125" style="41"/>
    <col min="4104" max="4104" width="15.28515625" style="41" customWidth="1"/>
    <col min="4105" max="4354" width="11.42578125" style="41"/>
    <col min="4355" max="4355" width="18.7109375" style="41" customWidth="1"/>
    <col min="4356" max="4356" width="45" style="41" customWidth="1"/>
    <col min="4357" max="4357" width="19.140625" style="41" customWidth="1"/>
    <col min="4358" max="4358" width="15.85546875" style="41" customWidth="1"/>
    <col min="4359" max="4359" width="11.42578125" style="41"/>
    <col min="4360" max="4360" width="15.28515625" style="41" customWidth="1"/>
    <col min="4361" max="4610" width="11.42578125" style="41"/>
    <col min="4611" max="4611" width="18.7109375" style="41" customWidth="1"/>
    <col min="4612" max="4612" width="45" style="41" customWidth="1"/>
    <col min="4613" max="4613" width="19.140625" style="41" customWidth="1"/>
    <col min="4614" max="4614" width="15.85546875" style="41" customWidth="1"/>
    <col min="4615" max="4615" width="11.42578125" style="41"/>
    <col min="4616" max="4616" width="15.28515625" style="41" customWidth="1"/>
    <col min="4617" max="4866" width="11.42578125" style="41"/>
    <col min="4867" max="4867" width="18.7109375" style="41" customWidth="1"/>
    <col min="4868" max="4868" width="45" style="41" customWidth="1"/>
    <col min="4869" max="4869" width="19.140625" style="41" customWidth="1"/>
    <col min="4870" max="4870" width="15.85546875" style="41" customWidth="1"/>
    <col min="4871" max="4871" width="11.42578125" style="41"/>
    <col min="4872" max="4872" width="15.28515625" style="41" customWidth="1"/>
    <col min="4873" max="5122" width="11.42578125" style="41"/>
    <col min="5123" max="5123" width="18.7109375" style="41" customWidth="1"/>
    <col min="5124" max="5124" width="45" style="41" customWidth="1"/>
    <col min="5125" max="5125" width="19.140625" style="41" customWidth="1"/>
    <col min="5126" max="5126" width="15.85546875" style="41" customWidth="1"/>
    <col min="5127" max="5127" width="11.42578125" style="41"/>
    <col min="5128" max="5128" width="15.28515625" style="41" customWidth="1"/>
    <col min="5129" max="5378" width="11.42578125" style="41"/>
    <col min="5379" max="5379" width="18.7109375" style="41" customWidth="1"/>
    <col min="5380" max="5380" width="45" style="41" customWidth="1"/>
    <col min="5381" max="5381" width="19.140625" style="41" customWidth="1"/>
    <col min="5382" max="5382" width="15.85546875" style="41" customWidth="1"/>
    <col min="5383" max="5383" width="11.42578125" style="41"/>
    <col min="5384" max="5384" width="15.28515625" style="41" customWidth="1"/>
    <col min="5385" max="5634" width="11.42578125" style="41"/>
    <col min="5635" max="5635" width="18.7109375" style="41" customWidth="1"/>
    <col min="5636" max="5636" width="45" style="41" customWidth="1"/>
    <col min="5637" max="5637" width="19.140625" style="41" customWidth="1"/>
    <col min="5638" max="5638" width="15.85546875" style="41" customWidth="1"/>
    <col min="5639" max="5639" width="11.42578125" style="41"/>
    <col min="5640" max="5640" width="15.28515625" style="41" customWidth="1"/>
    <col min="5641" max="5890" width="11.42578125" style="41"/>
    <col min="5891" max="5891" width="18.7109375" style="41" customWidth="1"/>
    <col min="5892" max="5892" width="45" style="41" customWidth="1"/>
    <col min="5893" max="5893" width="19.140625" style="41" customWidth="1"/>
    <col min="5894" max="5894" width="15.85546875" style="41" customWidth="1"/>
    <col min="5895" max="5895" width="11.42578125" style="41"/>
    <col min="5896" max="5896" width="15.28515625" style="41" customWidth="1"/>
    <col min="5897" max="6146" width="11.42578125" style="41"/>
    <col min="6147" max="6147" width="18.7109375" style="41" customWidth="1"/>
    <col min="6148" max="6148" width="45" style="41" customWidth="1"/>
    <col min="6149" max="6149" width="19.140625" style="41" customWidth="1"/>
    <col min="6150" max="6150" width="15.85546875" style="41" customWidth="1"/>
    <col min="6151" max="6151" width="11.42578125" style="41"/>
    <col min="6152" max="6152" width="15.28515625" style="41" customWidth="1"/>
    <col min="6153" max="6402" width="11.42578125" style="41"/>
    <col min="6403" max="6403" width="18.7109375" style="41" customWidth="1"/>
    <col min="6404" max="6404" width="45" style="41" customWidth="1"/>
    <col min="6405" max="6405" width="19.140625" style="41" customWidth="1"/>
    <col min="6406" max="6406" width="15.85546875" style="41" customWidth="1"/>
    <col min="6407" max="6407" width="11.42578125" style="41"/>
    <col min="6408" max="6408" width="15.28515625" style="41" customWidth="1"/>
    <col min="6409" max="6658" width="11.42578125" style="41"/>
    <col min="6659" max="6659" width="18.7109375" style="41" customWidth="1"/>
    <col min="6660" max="6660" width="45" style="41" customWidth="1"/>
    <col min="6661" max="6661" width="19.140625" style="41" customWidth="1"/>
    <col min="6662" max="6662" width="15.85546875" style="41" customWidth="1"/>
    <col min="6663" max="6663" width="11.42578125" style="41"/>
    <col min="6664" max="6664" width="15.28515625" style="41" customWidth="1"/>
    <col min="6665" max="6914" width="11.42578125" style="41"/>
    <col min="6915" max="6915" width="18.7109375" style="41" customWidth="1"/>
    <col min="6916" max="6916" width="45" style="41" customWidth="1"/>
    <col min="6917" max="6917" width="19.140625" style="41" customWidth="1"/>
    <col min="6918" max="6918" width="15.85546875" style="41" customWidth="1"/>
    <col min="6919" max="6919" width="11.42578125" style="41"/>
    <col min="6920" max="6920" width="15.28515625" style="41" customWidth="1"/>
    <col min="6921" max="7170" width="11.42578125" style="41"/>
    <col min="7171" max="7171" width="18.7109375" style="41" customWidth="1"/>
    <col min="7172" max="7172" width="45" style="41" customWidth="1"/>
    <col min="7173" max="7173" width="19.140625" style="41" customWidth="1"/>
    <col min="7174" max="7174" width="15.85546875" style="41" customWidth="1"/>
    <col min="7175" max="7175" width="11.42578125" style="41"/>
    <col min="7176" max="7176" width="15.28515625" style="41" customWidth="1"/>
    <col min="7177" max="7426" width="11.42578125" style="41"/>
    <col min="7427" max="7427" width="18.7109375" style="41" customWidth="1"/>
    <col min="7428" max="7428" width="45" style="41" customWidth="1"/>
    <col min="7429" max="7429" width="19.140625" style="41" customWidth="1"/>
    <col min="7430" max="7430" width="15.85546875" style="41" customWidth="1"/>
    <col min="7431" max="7431" width="11.42578125" style="41"/>
    <col min="7432" max="7432" width="15.28515625" style="41" customWidth="1"/>
    <col min="7433" max="7682" width="11.42578125" style="41"/>
    <col min="7683" max="7683" width="18.7109375" style="41" customWidth="1"/>
    <col min="7684" max="7684" width="45" style="41" customWidth="1"/>
    <col min="7685" max="7685" width="19.140625" style="41" customWidth="1"/>
    <col min="7686" max="7686" width="15.85546875" style="41" customWidth="1"/>
    <col min="7687" max="7687" width="11.42578125" style="41"/>
    <col min="7688" max="7688" width="15.28515625" style="41" customWidth="1"/>
    <col min="7689" max="7938" width="11.42578125" style="41"/>
    <col min="7939" max="7939" width="18.7109375" style="41" customWidth="1"/>
    <col min="7940" max="7940" width="45" style="41" customWidth="1"/>
    <col min="7941" max="7941" width="19.140625" style="41" customWidth="1"/>
    <col min="7942" max="7942" width="15.85546875" style="41" customWidth="1"/>
    <col min="7943" max="7943" width="11.42578125" style="41"/>
    <col min="7944" max="7944" width="15.28515625" style="41" customWidth="1"/>
    <col min="7945" max="8194" width="11.42578125" style="41"/>
    <col min="8195" max="8195" width="18.7109375" style="41" customWidth="1"/>
    <col min="8196" max="8196" width="45" style="41" customWidth="1"/>
    <col min="8197" max="8197" width="19.140625" style="41" customWidth="1"/>
    <col min="8198" max="8198" width="15.85546875" style="41" customWidth="1"/>
    <col min="8199" max="8199" width="11.42578125" style="41"/>
    <col min="8200" max="8200" width="15.28515625" style="41" customWidth="1"/>
    <col min="8201" max="8450" width="11.42578125" style="41"/>
    <col min="8451" max="8451" width="18.7109375" style="41" customWidth="1"/>
    <col min="8452" max="8452" width="45" style="41" customWidth="1"/>
    <col min="8453" max="8453" width="19.140625" style="41" customWidth="1"/>
    <col min="8454" max="8454" width="15.85546875" style="41" customWidth="1"/>
    <col min="8455" max="8455" width="11.42578125" style="41"/>
    <col min="8456" max="8456" width="15.28515625" style="41" customWidth="1"/>
    <col min="8457" max="8706" width="11.42578125" style="41"/>
    <col min="8707" max="8707" width="18.7109375" style="41" customWidth="1"/>
    <col min="8708" max="8708" width="45" style="41" customWidth="1"/>
    <col min="8709" max="8709" width="19.140625" style="41" customWidth="1"/>
    <col min="8710" max="8710" width="15.85546875" style="41" customWidth="1"/>
    <col min="8711" max="8711" width="11.42578125" style="41"/>
    <col min="8712" max="8712" width="15.28515625" style="41" customWidth="1"/>
    <col min="8713" max="8962" width="11.42578125" style="41"/>
    <col min="8963" max="8963" width="18.7109375" style="41" customWidth="1"/>
    <col min="8964" max="8964" width="45" style="41" customWidth="1"/>
    <col min="8965" max="8965" width="19.140625" style="41" customWidth="1"/>
    <col min="8966" max="8966" width="15.85546875" style="41" customWidth="1"/>
    <col min="8967" max="8967" width="11.42578125" style="41"/>
    <col min="8968" max="8968" width="15.28515625" style="41" customWidth="1"/>
    <col min="8969" max="9218" width="11.42578125" style="41"/>
    <col min="9219" max="9219" width="18.7109375" style="41" customWidth="1"/>
    <col min="9220" max="9220" width="45" style="41" customWidth="1"/>
    <col min="9221" max="9221" width="19.140625" style="41" customWidth="1"/>
    <col min="9222" max="9222" width="15.85546875" style="41" customWidth="1"/>
    <col min="9223" max="9223" width="11.42578125" style="41"/>
    <col min="9224" max="9224" width="15.28515625" style="41" customWidth="1"/>
    <col min="9225" max="9474" width="11.42578125" style="41"/>
    <col min="9475" max="9475" width="18.7109375" style="41" customWidth="1"/>
    <col min="9476" max="9476" width="45" style="41" customWidth="1"/>
    <col min="9477" max="9477" width="19.140625" style="41" customWidth="1"/>
    <col min="9478" max="9478" width="15.85546875" style="41" customWidth="1"/>
    <col min="9479" max="9479" width="11.42578125" style="41"/>
    <col min="9480" max="9480" width="15.28515625" style="41" customWidth="1"/>
    <col min="9481" max="9730" width="11.42578125" style="41"/>
    <col min="9731" max="9731" width="18.7109375" style="41" customWidth="1"/>
    <col min="9732" max="9732" width="45" style="41" customWidth="1"/>
    <col min="9733" max="9733" width="19.140625" style="41" customWidth="1"/>
    <col min="9734" max="9734" width="15.85546875" style="41" customWidth="1"/>
    <col min="9735" max="9735" width="11.42578125" style="41"/>
    <col min="9736" max="9736" width="15.28515625" style="41" customWidth="1"/>
    <col min="9737" max="9986" width="11.42578125" style="41"/>
    <col min="9987" max="9987" width="18.7109375" style="41" customWidth="1"/>
    <col min="9988" max="9988" width="45" style="41" customWidth="1"/>
    <col min="9989" max="9989" width="19.140625" style="41" customWidth="1"/>
    <col min="9990" max="9990" width="15.85546875" style="41" customWidth="1"/>
    <col min="9991" max="9991" width="11.42578125" style="41"/>
    <col min="9992" max="9992" width="15.28515625" style="41" customWidth="1"/>
    <col min="9993" max="10242" width="11.42578125" style="41"/>
    <col min="10243" max="10243" width="18.7109375" style="41" customWidth="1"/>
    <col min="10244" max="10244" width="45" style="41" customWidth="1"/>
    <col min="10245" max="10245" width="19.140625" style="41" customWidth="1"/>
    <col min="10246" max="10246" width="15.85546875" style="41" customWidth="1"/>
    <col min="10247" max="10247" width="11.42578125" style="41"/>
    <col min="10248" max="10248" width="15.28515625" style="41" customWidth="1"/>
    <col min="10249" max="10498" width="11.42578125" style="41"/>
    <col min="10499" max="10499" width="18.7109375" style="41" customWidth="1"/>
    <col min="10500" max="10500" width="45" style="41" customWidth="1"/>
    <col min="10501" max="10501" width="19.140625" style="41" customWidth="1"/>
    <col min="10502" max="10502" width="15.85546875" style="41" customWidth="1"/>
    <col min="10503" max="10503" width="11.42578125" style="41"/>
    <col min="10504" max="10504" width="15.28515625" style="41" customWidth="1"/>
    <col min="10505" max="10754" width="11.42578125" style="41"/>
    <col min="10755" max="10755" width="18.7109375" style="41" customWidth="1"/>
    <col min="10756" max="10756" width="45" style="41" customWidth="1"/>
    <col min="10757" max="10757" width="19.140625" style="41" customWidth="1"/>
    <col min="10758" max="10758" width="15.85546875" style="41" customWidth="1"/>
    <col min="10759" max="10759" width="11.42578125" style="41"/>
    <col min="10760" max="10760" width="15.28515625" style="41" customWidth="1"/>
    <col min="10761" max="11010" width="11.42578125" style="41"/>
    <col min="11011" max="11011" width="18.7109375" style="41" customWidth="1"/>
    <col min="11012" max="11012" width="45" style="41" customWidth="1"/>
    <col min="11013" max="11013" width="19.140625" style="41" customWidth="1"/>
    <col min="11014" max="11014" width="15.85546875" style="41" customWidth="1"/>
    <col min="11015" max="11015" width="11.42578125" style="41"/>
    <col min="11016" max="11016" width="15.28515625" style="41" customWidth="1"/>
    <col min="11017" max="11266" width="11.42578125" style="41"/>
    <col min="11267" max="11267" width="18.7109375" style="41" customWidth="1"/>
    <col min="11268" max="11268" width="45" style="41" customWidth="1"/>
    <col min="11269" max="11269" width="19.140625" style="41" customWidth="1"/>
    <col min="11270" max="11270" width="15.85546875" style="41" customWidth="1"/>
    <col min="11271" max="11271" width="11.42578125" style="41"/>
    <col min="11272" max="11272" width="15.28515625" style="41" customWidth="1"/>
    <col min="11273" max="11522" width="11.42578125" style="41"/>
    <col min="11523" max="11523" width="18.7109375" style="41" customWidth="1"/>
    <col min="11524" max="11524" width="45" style="41" customWidth="1"/>
    <col min="11525" max="11525" width="19.140625" style="41" customWidth="1"/>
    <col min="11526" max="11526" width="15.85546875" style="41" customWidth="1"/>
    <col min="11527" max="11527" width="11.42578125" style="41"/>
    <col min="11528" max="11528" width="15.28515625" style="41" customWidth="1"/>
    <col min="11529" max="11778" width="11.42578125" style="41"/>
    <col min="11779" max="11779" width="18.7109375" style="41" customWidth="1"/>
    <col min="11780" max="11780" width="45" style="41" customWidth="1"/>
    <col min="11781" max="11781" width="19.140625" style="41" customWidth="1"/>
    <col min="11782" max="11782" width="15.85546875" style="41" customWidth="1"/>
    <col min="11783" max="11783" width="11.42578125" style="41"/>
    <col min="11784" max="11784" width="15.28515625" style="41" customWidth="1"/>
    <col min="11785" max="12034" width="11.42578125" style="41"/>
    <col min="12035" max="12035" width="18.7109375" style="41" customWidth="1"/>
    <col min="12036" max="12036" width="45" style="41" customWidth="1"/>
    <col min="12037" max="12037" width="19.140625" style="41" customWidth="1"/>
    <col min="12038" max="12038" width="15.85546875" style="41" customWidth="1"/>
    <col min="12039" max="12039" width="11.42578125" style="41"/>
    <col min="12040" max="12040" width="15.28515625" style="41" customWidth="1"/>
    <col min="12041" max="12290" width="11.42578125" style="41"/>
    <col min="12291" max="12291" width="18.7109375" style="41" customWidth="1"/>
    <col min="12292" max="12292" width="45" style="41" customWidth="1"/>
    <col min="12293" max="12293" width="19.140625" style="41" customWidth="1"/>
    <col min="12294" max="12294" width="15.85546875" style="41" customWidth="1"/>
    <col min="12295" max="12295" width="11.42578125" style="41"/>
    <col min="12296" max="12296" width="15.28515625" style="41" customWidth="1"/>
    <col min="12297" max="12546" width="11.42578125" style="41"/>
    <col min="12547" max="12547" width="18.7109375" style="41" customWidth="1"/>
    <col min="12548" max="12548" width="45" style="41" customWidth="1"/>
    <col min="12549" max="12549" width="19.140625" style="41" customWidth="1"/>
    <col min="12550" max="12550" width="15.85546875" style="41" customWidth="1"/>
    <col min="12551" max="12551" width="11.42578125" style="41"/>
    <col min="12552" max="12552" width="15.28515625" style="41" customWidth="1"/>
    <col min="12553" max="12802" width="11.42578125" style="41"/>
    <col min="12803" max="12803" width="18.7109375" style="41" customWidth="1"/>
    <col min="12804" max="12804" width="45" style="41" customWidth="1"/>
    <col min="12805" max="12805" width="19.140625" style="41" customWidth="1"/>
    <col min="12806" max="12806" width="15.85546875" style="41" customWidth="1"/>
    <col min="12807" max="12807" width="11.42578125" style="41"/>
    <col min="12808" max="12808" width="15.28515625" style="41" customWidth="1"/>
    <col min="12809" max="13058" width="11.42578125" style="41"/>
    <col min="13059" max="13059" width="18.7109375" style="41" customWidth="1"/>
    <col min="13060" max="13060" width="45" style="41" customWidth="1"/>
    <col min="13061" max="13061" width="19.140625" style="41" customWidth="1"/>
    <col min="13062" max="13062" width="15.85546875" style="41" customWidth="1"/>
    <col min="13063" max="13063" width="11.42578125" style="41"/>
    <col min="13064" max="13064" width="15.28515625" style="41" customWidth="1"/>
    <col min="13065" max="13314" width="11.42578125" style="41"/>
    <col min="13315" max="13315" width="18.7109375" style="41" customWidth="1"/>
    <col min="13316" max="13316" width="45" style="41" customWidth="1"/>
    <col min="13317" max="13317" width="19.140625" style="41" customWidth="1"/>
    <col min="13318" max="13318" width="15.85546875" style="41" customWidth="1"/>
    <col min="13319" max="13319" width="11.42578125" style="41"/>
    <col min="13320" max="13320" width="15.28515625" style="41" customWidth="1"/>
    <col min="13321" max="13570" width="11.42578125" style="41"/>
    <col min="13571" max="13571" width="18.7109375" style="41" customWidth="1"/>
    <col min="13572" max="13572" width="45" style="41" customWidth="1"/>
    <col min="13573" max="13573" width="19.140625" style="41" customWidth="1"/>
    <col min="13574" max="13574" width="15.85546875" style="41" customWidth="1"/>
    <col min="13575" max="13575" width="11.42578125" style="41"/>
    <col min="13576" max="13576" width="15.28515625" style="41" customWidth="1"/>
    <col min="13577" max="13826" width="11.42578125" style="41"/>
    <col min="13827" max="13827" width="18.7109375" style="41" customWidth="1"/>
    <col min="13828" max="13828" width="45" style="41" customWidth="1"/>
    <col min="13829" max="13829" width="19.140625" style="41" customWidth="1"/>
    <col min="13830" max="13830" width="15.85546875" style="41" customWidth="1"/>
    <col min="13831" max="13831" width="11.42578125" style="41"/>
    <col min="13832" max="13832" width="15.28515625" style="41" customWidth="1"/>
    <col min="13833" max="14082" width="11.42578125" style="41"/>
    <col min="14083" max="14083" width="18.7109375" style="41" customWidth="1"/>
    <col min="14084" max="14084" width="45" style="41" customWidth="1"/>
    <col min="14085" max="14085" width="19.140625" style="41" customWidth="1"/>
    <col min="14086" max="14086" width="15.85546875" style="41" customWidth="1"/>
    <col min="14087" max="14087" width="11.42578125" style="41"/>
    <col min="14088" max="14088" width="15.28515625" style="41" customWidth="1"/>
    <col min="14089" max="14338" width="11.42578125" style="41"/>
    <col min="14339" max="14339" width="18.7109375" style="41" customWidth="1"/>
    <col min="14340" max="14340" width="45" style="41" customWidth="1"/>
    <col min="14341" max="14341" width="19.140625" style="41" customWidth="1"/>
    <col min="14342" max="14342" width="15.85546875" style="41" customWidth="1"/>
    <col min="14343" max="14343" width="11.42578125" style="41"/>
    <col min="14344" max="14344" width="15.28515625" style="41" customWidth="1"/>
    <col min="14345" max="14594" width="11.42578125" style="41"/>
    <col min="14595" max="14595" width="18.7109375" style="41" customWidth="1"/>
    <col min="14596" max="14596" width="45" style="41" customWidth="1"/>
    <col min="14597" max="14597" width="19.140625" style="41" customWidth="1"/>
    <col min="14598" max="14598" width="15.85546875" style="41" customWidth="1"/>
    <col min="14599" max="14599" width="11.42578125" style="41"/>
    <col min="14600" max="14600" width="15.28515625" style="41" customWidth="1"/>
    <col min="14601" max="14850" width="11.42578125" style="41"/>
    <col min="14851" max="14851" width="18.7109375" style="41" customWidth="1"/>
    <col min="14852" max="14852" width="45" style="41" customWidth="1"/>
    <col min="14853" max="14853" width="19.140625" style="41" customWidth="1"/>
    <col min="14854" max="14854" width="15.85546875" style="41" customWidth="1"/>
    <col min="14855" max="14855" width="11.42578125" style="41"/>
    <col min="14856" max="14856" width="15.28515625" style="41" customWidth="1"/>
    <col min="14857" max="15106" width="11.42578125" style="41"/>
    <col min="15107" max="15107" width="18.7109375" style="41" customWidth="1"/>
    <col min="15108" max="15108" width="45" style="41" customWidth="1"/>
    <col min="15109" max="15109" width="19.140625" style="41" customWidth="1"/>
    <col min="15110" max="15110" width="15.85546875" style="41" customWidth="1"/>
    <col min="15111" max="15111" width="11.42578125" style="41"/>
    <col min="15112" max="15112" width="15.28515625" style="41" customWidth="1"/>
    <col min="15113" max="15362" width="11.42578125" style="41"/>
    <col min="15363" max="15363" width="18.7109375" style="41" customWidth="1"/>
    <col min="15364" max="15364" width="45" style="41" customWidth="1"/>
    <col min="15365" max="15365" width="19.140625" style="41" customWidth="1"/>
    <col min="15366" max="15366" width="15.85546875" style="41" customWidth="1"/>
    <col min="15367" max="15367" width="11.42578125" style="41"/>
    <col min="15368" max="15368" width="15.28515625" style="41" customWidth="1"/>
    <col min="15369" max="15618" width="11.42578125" style="41"/>
    <col min="15619" max="15619" width="18.7109375" style="41" customWidth="1"/>
    <col min="15620" max="15620" width="45" style="41" customWidth="1"/>
    <col min="15621" max="15621" width="19.140625" style="41" customWidth="1"/>
    <col min="15622" max="15622" width="15.85546875" style="41" customWidth="1"/>
    <col min="15623" max="15623" width="11.42578125" style="41"/>
    <col min="15624" max="15624" width="15.28515625" style="41" customWidth="1"/>
    <col min="15625" max="15874" width="11.42578125" style="41"/>
    <col min="15875" max="15875" width="18.7109375" style="41" customWidth="1"/>
    <col min="15876" max="15876" width="45" style="41" customWidth="1"/>
    <col min="15877" max="15877" width="19.140625" style="41" customWidth="1"/>
    <col min="15878" max="15878" width="15.85546875" style="41" customWidth="1"/>
    <col min="15879" max="15879" width="11.42578125" style="41"/>
    <col min="15880" max="15880" width="15.28515625" style="41" customWidth="1"/>
    <col min="15881" max="16130" width="11.42578125" style="41"/>
    <col min="16131" max="16131" width="18.7109375" style="41" customWidth="1"/>
    <col min="16132" max="16132" width="45" style="41" customWidth="1"/>
    <col min="16133" max="16133" width="19.140625" style="41" customWidth="1"/>
    <col min="16134" max="16134" width="15.85546875" style="41" customWidth="1"/>
    <col min="16135" max="16135" width="11.42578125" style="41"/>
    <col min="16136" max="16136" width="15.28515625" style="41" customWidth="1"/>
    <col min="16137" max="16384" width="11.42578125" style="41"/>
  </cols>
  <sheetData>
    <row r="1" spans="1:15" ht="15">
      <c r="B1" s="44" t="s">
        <v>75</v>
      </c>
      <c r="C1" s="65">
        <f ca="1">TODAY()</f>
        <v>42423</v>
      </c>
      <c r="D1" s="40"/>
    </row>
    <row r="2" spans="1:15" ht="12.75" customHeight="1">
      <c r="C2" s="97" t="s">
        <v>109</v>
      </c>
      <c r="D2" s="97"/>
      <c r="E2" s="97"/>
      <c r="F2" s="97"/>
      <c r="G2" s="97"/>
      <c r="H2" s="97"/>
      <c r="I2" s="97"/>
    </row>
    <row r="3" spans="1:15" ht="31.5" customHeight="1">
      <c r="C3" s="97"/>
      <c r="D3" s="97"/>
      <c r="E3" s="97"/>
      <c r="F3" s="97"/>
      <c r="G3" s="97"/>
      <c r="H3" s="97"/>
      <c r="I3" s="97"/>
    </row>
    <row r="4" spans="1:15" ht="23.25">
      <c r="E4" s="66" t="s">
        <v>110</v>
      </c>
      <c r="F4" s="67">
        <v>10</v>
      </c>
      <c r="G4" s="43"/>
      <c r="H4" s="43"/>
      <c r="I4" s="43"/>
    </row>
    <row r="5" spans="1:15" ht="23.25">
      <c r="C5" s="50"/>
      <c r="D5" s="50"/>
      <c r="E5" s="50"/>
      <c r="F5" s="50"/>
      <c r="G5" s="50"/>
      <c r="H5" s="50"/>
      <c r="I5" s="50"/>
    </row>
    <row r="6" spans="1:15" ht="15">
      <c r="B6" s="57" t="s">
        <v>111</v>
      </c>
      <c r="C6" s="47" t="str">
        <f>VLOOKUP(F6,'Liste PF'!A1:B21,2,FALSE)</f>
        <v>POUDRE</v>
      </c>
      <c r="D6" s="68"/>
      <c r="E6" s="44" t="s">
        <v>112</v>
      </c>
      <c r="F6" s="47" t="str">
        <f>OF!C5</f>
        <v>X</v>
      </c>
      <c r="I6" s="44"/>
      <c r="J6" s="44"/>
    </row>
    <row r="7" spans="1:15" ht="13.5" thickBot="1"/>
    <row r="8" spans="1:15" ht="16.5" customHeight="1">
      <c r="B8" s="101" t="s">
        <v>82</v>
      </c>
      <c r="C8" s="103" t="s">
        <v>46</v>
      </c>
      <c r="D8" s="105" t="s">
        <v>8</v>
      </c>
      <c r="E8" s="107" t="s">
        <v>113</v>
      </c>
      <c r="F8" s="109" t="s">
        <v>114</v>
      </c>
      <c r="G8" s="109"/>
      <c r="H8" s="110"/>
      <c r="I8" s="111" t="s">
        <v>115</v>
      </c>
      <c r="J8" s="111"/>
      <c r="K8" s="112"/>
    </row>
    <row r="9" spans="1:15" ht="13.5" customHeight="1" thickBot="1">
      <c r="B9" s="102"/>
      <c r="C9" s="104"/>
      <c r="D9" s="106"/>
      <c r="E9" s="108"/>
      <c r="F9" s="69" t="s">
        <v>116</v>
      </c>
      <c r="G9" s="70" t="s">
        <v>117</v>
      </c>
      <c r="H9" s="71" t="s">
        <v>118</v>
      </c>
      <c r="I9" s="72" t="s">
        <v>116</v>
      </c>
      <c r="J9" s="72" t="s">
        <v>117</v>
      </c>
      <c r="K9" s="73" t="s">
        <v>118</v>
      </c>
    </row>
    <row r="10" spans="1:15" ht="24.75" customHeight="1">
      <c r="A10" s="41">
        <v>1</v>
      </c>
      <c r="B10" s="74" t="str">
        <f>IF(ISNA(VLOOKUP(CONCATENATE($F$6,$A10),Calcul!$A$2:$E$493,2,FALSE)),"",IF(VLOOKUP(CONCATENATE($F$6,$A10),Calcul!$A$2:$AE$493,31,FALSE)=0,"",VLOOKUP(CONCATENATE($F$6,$A10),Calcul!$A$2:$E$493,2,FALSE)))</f>
        <v>MPM0016P</v>
      </c>
      <c r="C10" s="74" t="str">
        <f>IF(ISNA(VLOOKUP(CONCATENATE($F$6,$A10),Calcul!$A$2:$E$493,3,FALSE)),"",IF(VLOOKUP(CONCATENATE($F$6,$A10),Calcul!$A$2:$AE$493,31,FALSE)=0,"",VLOOKUP(CONCATENATE($F$6,$A10),Calcul!$A$2:$E$493,3,FALSE)))</f>
        <v>eerergd</v>
      </c>
      <c r="D10" s="75" t="str">
        <f>IF(ISNA(VLOOKUP(CONCATENATE($F$6,$A10),Calcul!$A$2:$E$493,4,FALSE)),"",IF(VLOOKUP(CONCATENATE($F$6,$A10),Calcul!$A$2:$AE$493,31,FALSE)=0,"",VLOOKUP(CONCATENATE($F$6,$A10),Calcul!$A$2:$E$493,4,FALSE)))</f>
        <v>KG</v>
      </c>
      <c r="E10" s="76">
        <f>IF(ISNA(VLOOKUP(CONCATENATE($F$6,$A10),Calcul!$A$2:$AE$493,31,FALSE)),"",IF(VLOOKUP(CONCATENATE($F$6,$A10),Calcul!$A$2:$AE$493,31,FALSE)=0,"",VLOOKUP(CONCATENATE($F$6,$A10),Calcul!$A$2:$AE$493,31,FALSE)))</f>
        <v>51.749999999999993</v>
      </c>
      <c r="F10" s="77"/>
      <c r="G10" s="78"/>
      <c r="H10" s="79"/>
      <c r="I10" s="80"/>
      <c r="J10" s="78"/>
      <c r="K10" s="81"/>
      <c r="M10" s="113"/>
      <c r="N10" s="113"/>
      <c r="O10" s="113"/>
    </row>
    <row r="11" spans="1:15" ht="24.75" customHeight="1">
      <c r="A11" s="41">
        <v>2</v>
      </c>
      <c r="B11" s="74" t="str">
        <f>IF(ISNA(VLOOKUP(CONCATENATE($F$6,$A11),Calcul!$A$2:$E$493,2,FALSE)),"",IF(VLOOKUP(CONCATENATE($F$6,$A11),Calcul!$A$2:$AE$493,31,FALSE)=0,"",VLOOKUP(CONCATENATE($F$6,$A11),Calcul!$A$2:$E$493,2,FALSE)))</f>
        <v>MPM0061E</v>
      </c>
      <c r="C11" s="74" t="str">
        <f>IF(ISNA(VLOOKUP(CONCATENATE($F$6,$A11),Calcul!$A$2:$E$493,3,FALSE)),"",IF(VLOOKUP(CONCATENATE($F$6,$A11),Calcul!$A$2:$AE$493,31,FALSE)=0,"",VLOOKUP(CONCATENATE($F$6,$A11),Calcul!$A$2:$E$493,3,FALSE)))</f>
        <v>kmlmkl</v>
      </c>
      <c r="D11" s="75" t="str">
        <f>IF(ISNA(VLOOKUP(CONCATENATE($F$6,$A11),Calcul!$A$2:$E$493,4,FALSE)),"",IF(VLOOKUP(CONCATENATE($F$6,$A11),Calcul!$A$2:$AE$493,31,FALSE)=0,"",VLOOKUP(CONCATENATE($F$6,$A11),Calcul!$A$2:$E$493,4,FALSE)))</f>
        <v>KG</v>
      </c>
      <c r="E11" s="76">
        <f>IF(ISNA(VLOOKUP(CONCATENATE($F$6,$A11),Calcul!$A$2:$AE$493,31,FALSE)),"",IF(VLOOKUP(CONCATENATE($F$6,$A11),Calcul!$A$2:$AE$493,31,FALSE)=0,"",VLOOKUP(CONCATENATE($F$6,$A11),Calcul!$A$2:$AE$493,31,FALSE)))</f>
        <v>5.04</v>
      </c>
      <c r="F11" s="77"/>
      <c r="G11" s="78"/>
      <c r="H11" s="82"/>
      <c r="I11" s="80"/>
      <c r="J11" s="78"/>
      <c r="K11" s="83"/>
      <c r="M11" s="113"/>
      <c r="N11" s="113"/>
      <c r="O11" s="113"/>
    </row>
    <row r="12" spans="1:15" ht="24.75" customHeight="1">
      <c r="A12" s="41">
        <v>3</v>
      </c>
      <c r="B12" s="74" t="str">
        <f>IF(ISNA(VLOOKUP(CONCATENATE($F$6,$A12),Calcul!$A$2:$E$493,2,FALSE)),"",IF(VLOOKUP(CONCATENATE($F$6,$A12),Calcul!$A$2:$AE$493,31,FALSE)=0,"",VLOOKUP(CONCATENATE($F$6,$A12),Calcul!$A$2:$E$493,2,FALSE)))</f>
        <v>MPM0003P</v>
      </c>
      <c r="C12" s="74" t="str">
        <f>IF(ISNA(VLOOKUP(CONCATENATE($F$6,$A12),Calcul!$A$2:$E$493,3,FALSE)),"",IF(VLOOKUP(CONCATENATE($F$6,$A12),Calcul!$A$2:$AE$493,31,FALSE)=0,"",VLOOKUP(CONCATENATE($F$6,$A12),Calcul!$A$2:$E$493,3,FALSE)))</f>
        <v>dbfs</v>
      </c>
      <c r="D12" s="75" t="str">
        <f>IF(ISNA(VLOOKUP(CONCATENATE($F$6,$A12),Calcul!$A$2:$E$493,4,FALSE)),"",IF(VLOOKUP(CONCATENATE($F$6,$A12),Calcul!$A$2:$AE$493,31,FALSE)=0,"",VLOOKUP(CONCATENATE($F$6,$A12),Calcul!$A$2:$E$493,4,FALSE)))</f>
        <v>KG</v>
      </c>
      <c r="E12" s="76">
        <f>IF(ISNA(VLOOKUP(CONCATENATE($F$6,$A12),Calcul!$A$2:$AE$493,31,FALSE)),"",IF(VLOOKUP(CONCATENATE($F$6,$A12),Calcul!$A$2:$AE$493,31,FALSE)=0,"",VLOOKUP(CONCATENATE($F$6,$A12),Calcul!$A$2:$AE$493,31,FALSE)))</f>
        <v>1.4175</v>
      </c>
      <c r="F12" s="77"/>
      <c r="G12" s="78"/>
      <c r="H12" s="82"/>
      <c r="I12" s="80"/>
      <c r="J12" s="78"/>
      <c r="K12" s="83"/>
      <c r="M12" s="113"/>
      <c r="N12" s="113"/>
      <c r="O12" s="113"/>
    </row>
    <row r="13" spans="1:15" ht="24.75" customHeight="1">
      <c r="A13" s="41">
        <v>4</v>
      </c>
      <c r="B13" s="74" t="str">
        <f>IF(ISNA(VLOOKUP(CONCATENATE($F$6,$A13),Calcul!$A$2:$E$493,2,FALSE)),"",IF(VLOOKUP(CONCATENATE($F$6,$A13),Calcul!$A$2:$AE$493,31,FALSE)=0,"",VLOOKUP(CONCATENATE($F$6,$A13),Calcul!$A$2:$E$493,2,FALSE)))</f>
        <v>MPM0089E</v>
      </c>
      <c r="C13" s="74" t="str">
        <f>IF(ISNA(VLOOKUP(CONCATENATE($F$6,$A13),Calcul!$A$2:$E$493,3,FALSE)),"",IF(VLOOKUP(CONCATENATE($F$6,$A13),Calcul!$A$2:$AE$493,31,FALSE)=0,"",VLOOKUP(CONCATENATE($F$6,$A13),Calcul!$A$2:$E$493,3,FALSE)))</f>
        <v>ikdhjd</v>
      </c>
      <c r="D13" s="75" t="str">
        <f>IF(ISNA(VLOOKUP(CONCATENATE($F$6,$A13),Calcul!$A$2:$E$493,4,FALSE)),"",IF(VLOOKUP(CONCATENATE($F$6,$A13),Calcul!$A$2:$AE$493,31,FALSE)=0,"",VLOOKUP(CONCATENATE($F$6,$A13),Calcul!$A$2:$E$493,4,FALSE)))</f>
        <v>KG</v>
      </c>
      <c r="E13" s="76">
        <f>IF(ISNA(VLOOKUP(CONCATENATE($F$6,$A13),Calcul!$A$2:$AE$493,31,FALSE)),"",IF(VLOOKUP(CONCATENATE($F$6,$A13),Calcul!$A$2:$AE$493,31,FALSE)=0,"",VLOOKUP(CONCATENATE($F$6,$A13),Calcul!$A$2:$AE$493,31,FALSE)))</f>
        <v>0.315</v>
      </c>
      <c r="F13" s="77"/>
      <c r="G13" s="78"/>
      <c r="H13" s="82"/>
      <c r="I13" s="80"/>
      <c r="J13" s="78"/>
      <c r="K13" s="83"/>
      <c r="M13" s="84"/>
      <c r="N13" s="84"/>
      <c r="O13" s="84"/>
    </row>
    <row r="14" spans="1:15" ht="24.75" customHeight="1">
      <c r="A14" s="41">
        <v>5</v>
      </c>
      <c r="B14" s="74" t="str">
        <f>IF(ISNA(VLOOKUP(CONCATENATE($F$6,$A14),Calcul!$A$2:$E$493,2,FALSE)),"",IF(VLOOKUP(CONCATENATE($F$6,$A14),Calcul!$A$2:$AE$493,31,FALSE)=0,"",VLOOKUP(CONCATENATE($F$6,$A14),Calcul!$A$2:$E$493,2,FALSE)))</f>
        <v>MPM0044E</v>
      </c>
      <c r="C14" s="74" t="str">
        <f>IF(ISNA(VLOOKUP(CONCATENATE($F$6,$A14),Calcul!$A$2:$E$493,3,FALSE)),"",IF(VLOOKUP(CONCATENATE($F$6,$A14),Calcul!$A$2:$AE$493,31,FALSE)=0,"",VLOOKUP(CONCATENATE($F$6,$A14),Calcul!$A$2:$E$493,3,FALSE)))</f>
        <v>yiuiyuki</v>
      </c>
      <c r="D14" s="75" t="str">
        <f>IF(ISNA(VLOOKUP(CONCATENATE($F$6,$A14),Calcul!$A$2:$E$493,4,FALSE)),"",IF(VLOOKUP(CONCATENATE($F$6,$A14),Calcul!$A$2:$AE$493,31,FALSE)=0,"",VLOOKUP(CONCATENATE($F$6,$A14),Calcul!$A$2:$E$493,4,FALSE)))</f>
        <v>KG</v>
      </c>
      <c r="E14" s="76">
        <f>IF(ISNA(VLOOKUP(CONCATENATE($F$6,$A14),Calcul!$A$2:$AE$493,31,FALSE)),"",IF(VLOOKUP(CONCATENATE($F$6,$A14),Calcul!$A$2:$AE$493,31,FALSE)=0,"",VLOOKUP(CONCATENATE($F$6,$A14),Calcul!$A$2:$AE$493,31,FALSE)))</f>
        <v>5.04</v>
      </c>
      <c r="F14" s="77"/>
      <c r="G14" s="78"/>
      <c r="H14" s="82"/>
      <c r="I14" s="80"/>
      <c r="J14" s="78"/>
      <c r="K14" s="83"/>
      <c r="M14" s="84"/>
      <c r="N14" s="84"/>
      <c r="O14" s="84"/>
    </row>
    <row r="15" spans="1:15" ht="24.75" customHeight="1">
      <c r="A15" s="41">
        <v>6</v>
      </c>
      <c r="B15" s="74" t="str">
        <f>IF(ISNA(VLOOKUP(CONCATENATE($F$6,$A15),Calcul!$A$2:$E$493,2,FALSE)),"",IF(VLOOKUP(CONCATENATE($F$6,$A15),Calcul!$A$2:$AE$493,31,FALSE)=0,"",VLOOKUP(CONCATENATE($F$6,$A15),Calcul!$A$2:$E$493,2,FALSE)))</f>
        <v>MPM0087E</v>
      </c>
      <c r="C15" s="74" t="str">
        <f>IF(ISNA(VLOOKUP(CONCATENATE($F$6,$A15),Calcul!$A$2:$E$493,3,FALSE)),"",IF(VLOOKUP(CONCATENATE($F$6,$A15),Calcul!$A$2:$AE$493,31,FALSE)=0,"",VLOOKUP(CONCATENATE($F$6,$A15),Calcul!$A$2:$E$493,3,FALSE)))</f>
        <v>erter</v>
      </c>
      <c r="D15" s="75" t="str">
        <f>IF(ISNA(VLOOKUP(CONCATENATE($F$6,$A15),Calcul!$A$2:$E$493,4,FALSE)),"",IF(VLOOKUP(CONCATENATE($F$6,$A15),Calcul!$A$2:$AE$493,31,FALSE)=0,"",VLOOKUP(CONCATENATE($F$6,$A15),Calcul!$A$2:$E$493,4,FALSE)))</f>
        <v>KG</v>
      </c>
      <c r="E15" s="76">
        <f>IF(ISNA(VLOOKUP(CONCATENATE($F$6,$A15),Calcul!$A$2:$AE$493,31,FALSE)),"",IF(VLOOKUP(CONCATENATE($F$6,$A15),Calcul!$A$2:$AE$493,31,FALSE)=0,"",VLOOKUP(CONCATENATE($F$6,$A15),Calcul!$A$2:$AE$493,31,FALSE)))</f>
        <v>393.1875</v>
      </c>
      <c r="F15" s="77"/>
      <c r="G15" s="78"/>
      <c r="H15" s="82"/>
      <c r="I15" s="80"/>
      <c r="J15" s="78"/>
      <c r="K15" s="83"/>
      <c r="M15" s="113"/>
      <c r="N15" s="113"/>
      <c r="O15" s="113"/>
    </row>
    <row r="16" spans="1:15" ht="24.75" customHeight="1">
      <c r="A16" s="41">
        <v>7</v>
      </c>
      <c r="B16" s="74" t="str">
        <f>IF(ISNA(VLOOKUP(CONCATENATE($F$6,$A16),Calcul!$A$2:$E$493,2,FALSE)),"",IF(VLOOKUP(CONCATENATE($F$6,$A16),Calcul!$A$2:$AE$493,31,FALSE)=0,"",VLOOKUP(CONCATENATE($F$6,$A16),Calcul!$A$2:$E$493,2,FALSE)))</f>
        <v>ACM02018</v>
      </c>
      <c r="C16" s="74" t="str">
        <f>IF(ISNA(VLOOKUP(CONCATENATE($F$6,$A16),Calcul!$A$2:$E$493,3,FALSE)),"",IF(VLOOKUP(CONCATENATE($F$6,$A16),Calcul!$A$2:$AE$493,31,FALSE)=0,"",VLOOKUP(CONCATENATE($F$6,$A16),Calcul!$A$2:$E$493,3,FALSE)))</f>
        <v>rtretye</v>
      </c>
      <c r="D16" s="75" t="str">
        <f>IF(ISNA(VLOOKUP(CONCATENATE($F$6,$A16),Calcul!$A$2:$E$493,4,FALSE)),"",IF(VLOOKUP(CONCATENATE($F$6,$A16),Calcul!$A$2:$AE$493,31,FALSE)=0,"",VLOOKUP(CONCATENATE($F$6,$A16),Calcul!$A$2:$E$493,4,FALSE)))</f>
        <v>KG</v>
      </c>
      <c r="E16" s="76">
        <f>IF(ISNA(VLOOKUP(CONCATENATE($F$6,$A16),Calcul!$A$2:$AE$493,31,FALSE)),"",IF(VLOOKUP(CONCATENATE($F$6,$A16),Calcul!$A$2:$AE$493,31,FALSE)=0,"",VLOOKUP(CONCATENATE($F$6,$A16),Calcul!$A$2:$AE$493,31,FALSE)))</f>
        <v>26</v>
      </c>
      <c r="F16" s="77"/>
      <c r="G16" s="78"/>
      <c r="H16" s="82"/>
      <c r="I16" s="80"/>
      <c r="J16" s="78"/>
      <c r="K16" s="83"/>
      <c r="M16" s="113"/>
      <c r="N16" s="113"/>
      <c r="O16" s="113"/>
    </row>
    <row r="17" spans="1:15" ht="24.75" customHeight="1">
      <c r="A17" s="41">
        <v>8</v>
      </c>
      <c r="B17" s="74" t="str">
        <f>IF(ISNA(VLOOKUP(CONCATENATE($F$6,$A17),Calcul!$A$2:$E$493,2,FALSE)),"",IF(VLOOKUP(CONCATENATE($F$6,$A17),Calcul!$A$2:$AE$493,31,FALSE)=0,"",VLOOKUP(CONCATENATE($F$6,$A17),Calcul!$A$2:$E$493,2,FALSE)))</f>
        <v>ACM13007</v>
      </c>
      <c r="C17" s="74" t="str">
        <f>IF(ISNA(VLOOKUP(CONCATENATE($F$6,$A17),Calcul!$A$2:$E$493,3,FALSE)),"",IF(VLOOKUP(CONCATENATE($F$6,$A17),Calcul!$A$2:$AE$493,31,FALSE)=0,"",VLOOKUP(CONCATENATE($F$6,$A17),Calcul!$A$2:$E$493,3,FALSE)))</f>
        <v>ertr</v>
      </c>
      <c r="D17" s="75" t="str">
        <f>IF(ISNA(VLOOKUP(CONCATENATE($F$6,$A17),Calcul!$A$2:$E$493,4,FALSE)),"",IF(VLOOKUP(CONCATENATE($F$6,$A17),Calcul!$A$2:$AE$493,31,FALSE)=0,"",VLOOKUP(CONCATENATE($F$6,$A17),Calcul!$A$2:$E$493,4,FALSE)))</f>
        <v>UN</v>
      </c>
      <c r="E17" s="76">
        <f>IF(ISNA(VLOOKUP(CONCATENATE($F$6,$A17),Calcul!$A$2:$AE$493,31,FALSE)),"",IF(VLOOKUP(CONCATENATE($F$6,$A17),Calcul!$A$2:$AE$493,31,FALSE)=0,"",VLOOKUP(CONCATENATE($F$6,$A17),Calcul!$A$2:$AE$493,31,FALSE)))</f>
        <v>100</v>
      </c>
      <c r="F17" s="77"/>
      <c r="G17" s="78"/>
      <c r="H17" s="82"/>
      <c r="I17" s="80"/>
      <c r="J17" s="78"/>
      <c r="K17" s="83"/>
      <c r="M17" s="113"/>
      <c r="N17" s="113"/>
      <c r="O17" s="113"/>
    </row>
    <row r="18" spans="1:15" ht="24.75" customHeight="1">
      <c r="A18" s="41">
        <v>9</v>
      </c>
      <c r="B18" s="74" t="str">
        <f>IF(ISNA(VLOOKUP(CONCATENATE($F$6,$A18),Calcul!$A$2:$E$493,2,FALSE)),"",IF(VLOOKUP(CONCATENATE($F$6,$A18),Calcul!$A$2:$AE$493,31,FALSE)=0,"",VLOOKUP(CONCATENATE($F$6,$A18),Calcul!$A$2:$E$493,2,FALSE)))</f>
        <v>ACM02026</v>
      </c>
      <c r="C18" s="74" t="str">
        <f>IF(ISNA(VLOOKUP(CONCATENATE($F$6,$A18),Calcul!$A$2:$E$493,3,FALSE)),"",IF(VLOOKUP(CONCATENATE($F$6,$A18),Calcul!$A$2:$AE$493,31,FALSE)=0,"",VLOOKUP(CONCATENATE($F$6,$A18),Calcul!$A$2:$E$493,3,FALSE)))</f>
        <v>rthr</v>
      </c>
      <c r="D18" s="75" t="str">
        <f>IF(ISNA(VLOOKUP(CONCATENATE($F$6,$A18),Calcul!$A$2:$E$493,4,FALSE)),"",IF(VLOOKUP(CONCATENATE($F$6,$A18),Calcul!$A$2:$AE$493,31,FALSE)=0,"",VLOOKUP(CONCATENATE($F$6,$A18),Calcul!$A$2:$E$493,4,FALSE)))</f>
        <v>KG</v>
      </c>
      <c r="E18" s="76">
        <f>IF(ISNA(VLOOKUP(CONCATENATE($F$6,$A18),Calcul!$A$2:$AE$493,31,FALSE)),"",IF(VLOOKUP(CONCATENATE($F$6,$A18),Calcul!$A$2:$AE$493,31,FALSE)=0,"",VLOOKUP(CONCATENATE($F$6,$A18),Calcul!$A$2:$AE$493,31,FALSE)))</f>
        <v>14</v>
      </c>
      <c r="F18" s="77"/>
      <c r="G18" s="78"/>
      <c r="H18" s="82"/>
      <c r="I18" s="80"/>
      <c r="J18" s="78"/>
      <c r="K18" s="83"/>
      <c r="M18" s="84"/>
      <c r="N18" s="84"/>
      <c r="O18" s="84"/>
    </row>
    <row r="19" spans="1:15" ht="24.75" customHeight="1">
      <c r="A19" s="41">
        <v>10</v>
      </c>
      <c r="B19" s="74" t="str">
        <f>IF(ISNA(VLOOKUP(CONCATENATE($F$6,$A19),Calcul!$A$2:$E$493,2,FALSE)),"",IF(VLOOKUP(CONCATENATE($F$6,$A19),Calcul!$A$2:$AE$493,31,FALSE)=0,"",VLOOKUP(CONCATENATE($F$6,$A19),Calcul!$A$2:$E$493,2,FALSE)))</f>
        <v>ACM13007</v>
      </c>
      <c r="C19" s="74" t="str">
        <f>IF(ISNA(VLOOKUP(CONCATENATE($F$6,$A19),Calcul!$A$2:$E$493,3,FALSE)),"",IF(VLOOKUP(CONCATENATE($F$6,$A19),Calcul!$A$2:$AE$493,31,FALSE)=0,"",VLOOKUP(CONCATENATE($F$6,$A19),Calcul!$A$2:$E$493,3,FALSE)))</f>
        <v>rthrth</v>
      </c>
      <c r="D19" s="75" t="str">
        <f>IF(ISNA(VLOOKUP(CONCATENATE($F$6,$A19),Calcul!$A$2:$E$493,4,FALSE)),"",IF(VLOOKUP(CONCATENATE($F$6,$A19),Calcul!$A$2:$AE$493,31,FALSE)=0,"",VLOOKUP(CONCATENATE($F$6,$A19),Calcul!$A$2:$E$493,4,FALSE)))</f>
        <v>UN</v>
      </c>
      <c r="E19" s="76">
        <f>IF(ISNA(VLOOKUP(CONCATENATE($F$6,$A19),Calcul!$A$2:$AE$493,31,FALSE)),"",IF(VLOOKUP(CONCATENATE($F$6,$A19),Calcul!$A$2:$AE$493,31,FALSE)=0,"",VLOOKUP(CONCATENATE($F$6,$A19),Calcul!$A$2:$AE$493,31,FALSE)))</f>
        <v>150</v>
      </c>
      <c r="F19" s="77"/>
      <c r="G19" s="78"/>
      <c r="H19" s="82"/>
      <c r="I19" s="80"/>
      <c r="J19" s="78"/>
      <c r="K19" s="83"/>
      <c r="M19" s="113"/>
      <c r="N19" s="113"/>
      <c r="O19" s="113"/>
    </row>
    <row r="20" spans="1:15" ht="24.75" hidden="1" customHeight="1">
      <c r="A20" s="41">
        <v>11</v>
      </c>
      <c r="B20" s="74" t="str">
        <f>IF(ISNA(VLOOKUP(CONCATENATE($F$6,$A20),Calcul!$A$2:$E$493,2,FALSE)),"",IF(VLOOKUP(CONCATENATE($F$6,$A20),Calcul!$A$2:$AE$493,31,FALSE)=0,"",VLOOKUP(CONCATENATE($F$6,$A20),Calcul!$A$2:$E$493,2,FALSE)))</f>
        <v/>
      </c>
      <c r="C20" s="74" t="str">
        <f>IF(ISNA(VLOOKUP(CONCATENATE($F$6,$A20),Calcul!$A$2:$E$493,3,FALSE)),"",IF(VLOOKUP(CONCATENATE($F$6,$A20),Calcul!$A$2:$AE$493,31,FALSE)=0,"",VLOOKUP(CONCATENATE($F$6,$A20),Calcul!$A$2:$E$493,3,FALSE)))</f>
        <v/>
      </c>
      <c r="D20" s="75" t="str">
        <f>IF(ISNA(VLOOKUP(CONCATENATE($F$6,$A20),Calcul!$A$2:$E$493,4,FALSE)),"",IF(VLOOKUP(CONCATENATE($F$6,$A20),Calcul!$A$2:$AE$493,31,FALSE)=0,"",VLOOKUP(CONCATENATE($F$6,$A20),Calcul!$A$2:$E$493,4,FALSE)))</f>
        <v/>
      </c>
      <c r="E20" s="76" t="str">
        <f>IF(ISNA(VLOOKUP(CONCATENATE($F$6,$A20),Calcul!$A$2:$AE$493,31,FALSE)),"",IF(VLOOKUP(CONCATENATE($F$6,$A20),Calcul!$A$2:$AE$493,31,FALSE)=0,"",VLOOKUP(CONCATENATE($F$6,$A20),Calcul!$A$2:$AE$493,31,FALSE)))</f>
        <v/>
      </c>
      <c r="F20" s="77"/>
      <c r="G20" s="78"/>
      <c r="H20" s="82"/>
      <c r="I20" s="80"/>
      <c r="J20" s="78"/>
      <c r="K20" s="83"/>
      <c r="M20" s="113"/>
      <c r="N20" s="113"/>
      <c r="O20" s="113"/>
    </row>
    <row r="21" spans="1:15" ht="24.75" hidden="1" customHeight="1">
      <c r="A21" s="41">
        <v>12</v>
      </c>
      <c r="B21" s="74" t="str">
        <f>IF(ISNA(VLOOKUP(CONCATENATE($F$6,$A21),Calcul!$A$2:$E$493,2,FALSE)),"",IF(VLOOKUP(CONCATENATE($F$6,$A21),Calcul!$A$2:$AE$493,31,FALSE)=0,"",VLOOKUP(CONCATENATE($F$6,$A21),Calcul!$A$2:$E$493,2,FALSE)))</f>
        <v/>
      </c>
      <c r="C21" s="74" t="str">
        <f>IF(ISNA(VLOOKUP(CONCATENATE($F$6,$A21),Calcul!$A$2:$E$493,3,FALSE)),"",IF(VLOOKUP(CONCATENATE($F$6,$A21),Calcul!$A$2:$AE$493,31,FALSE)=0,"",VLOOKUP(CONCATENATE($F$6,$A21),Calcul!$A$2:$E$493,3,FALSE)))</f>
        <v/>
      </c>
      <c r="D21" s="75" t="str">
        <f>IF(ISNA(VLOOKUP(CONCATENATE($F$6,$A21),Calcul!$A$2:$E$493,4,FALSE)),"",IF(VLOOKUP(CONCATENATE($F$6,$A21),Calcul!$A$2:$AE$493,31,FALSE)=0,"",VLOOKUP(CONCATENATE($F$6,$A21),Calcul!$A$2:$E$493,4,FALSE)))</f>
        <v/>
      </c>
      <c r="E21" s="76" t="str">
        <f>IF(ISNA(VLOOKUP(CONCATENATE($F$6,$A21),Calcul!$A$2:$AE$493,31,FALSE)),"",IF(VLOOKUP(CONCATENATE($F$6,$A21),Calcul!$A$2:$AE$493,31,FALSE)=0,"",VLOOKUP(CONCATENATE($F$6,$A21),Calcul!$A$2:$AE$493,31,FALSE)))</f>
        <v/>
      </c>
      <c r="F21" s="77"/>
      <c r="G21" s="78"/>
      <c r="H21" s="82"/>
      <c r="I21" s="80"/>
      <c r="J21" s="78"/>
      <c r="K21" s="83"/>
      <c r="M21" s="113"/>
      <c r="N21" s="113"/>
      <c r="O21" s="113"/>
    </row>
    <row r="22" spans="1:15" ht="24.75" hidden="1" customHeight="1">
      <c r="A22" s="41">
        <v>13</v>
      </c>
      <c r="B22" s="74" t="str">
        <f>IF(ISNA(VLOOKUP(CONCATENATE($F$6,$A22),Calcul!$A$2:$E$493,2,FALSE)),"",IF(VLOOKUP(CONCATENATE($F$6,$A22),Calcul!$A$2:$AE$493,31,FALSE)=0,"",VLOOKUP(CONCATENATE($F$6,$A22),Calcul!$A$2:$E$493,2,FALSE)))</f>
        <v/>
      </c>
      <c r="C22" s="74" t="str">
        <f>IF(ISNA(VLOOKUP(CONCATENATE($F$6,$A22),Calcul!$A$2:$E$493,3,FALSE)),"",IF(VLOOKUP(CONCATENATE($F$6,$A22),Calcul!$A$2:$AE$493,31,FALSE)=0,"",VLOOKUP(CONCATENATE($F$6,$A22),Calcul!$A$2:$E$493,3,FALSE)))</f>
        <v/>
      </c>
      <c r="D22" s="75" t="str">
        <f>IF(ISNA(VLOOKUP(CONCATENATE($F$6,$A22),Calcul!$A$2:$E$493,4,FALSE)),"",IF(VLOOKUP(CONCATENATE($F$6,$A22),Calcul!$A$2:$AE$493,31,FALSE)=0,"",VLOOKUP(CONCATENATE($F$6,$A22),Calcul!$A$2:$E$493,4,FALSE)))</f>
        <v/>
      </c>
      <c r="E22" s="76" t="str">
        <f>IF(ISNA(VLOOKUP(CONCATENATE($F$6,$A22),Calcul!$A$2:$AE$493,31,FALSE)),"",IF(VLOOKUP(CONCATENATE($F$6,$A22),Calcul!$A$2:$AE$493,31,FALSE)=0,"",VLOOKUP(CONCATENATE($F$6,$A22),Calcul!$A$2:$AE$493,31,FALSE)))</f>
        <v/>
      </c>
      <c r="F22" s="77"/>
      <c r="G22" s="78"/>
      <c r="H22" s="82"/>
      <c r="I22" s="80"/>
      <c r="J22" s="78"/>
      <c r="K22" s="83"/>
      <c r="M22" s="84"/>
      <c r="N22" s="84"/>
      <c r="O22" s="84"/>
    </row>
    <row r="23" spans="1:15" ht="24.75" hidden="1" customHeight="1">
      <c r="A23" s="41">
        <v>14</v>
      </c>
      <c r="B23" s="74" t="str">
        <f>IF(ISNA(VLOOKUP(CONCATENATE($F$6,$A23),Calcul!$A$2:$E$493,2,FALSE)),"",IF(VLOOKUP(CONCATENATE($F$6,$A23),Calcul!$A$2:$AE$493,31,FALSE)=0,"",VLOOKUP(CONCATENATE($F$6,$A23),Calcul!$A$2:$E$493,2,FALSE)))</f>
        <v/>
      </c>
      <c r="C23" s="74" t="str">
        <f>IF(ISNA(VLOOKUP(CONCATENATE($F$6,$A23),Calcul!$A$2:$E$493,3,FALSE)),"",IF(VLOOKUP(CONCATENATE($F$6,$A23),Calcul!$A$2:$AE$493,31,FALSE)=0,"",VLOOKUP(CONCATENATE($F$6,$A23),Calcul!$A$2:$E$493,3,FALSE)))</f>
        <v/>
      </c>
      <c r="D23" s="75" t="str">
        <f>IF(ISNA(VLOOKUP(CONCATENATE($F$6,$A23),Calcul!$A$2:$E$493,4,FALSE)),"",IF(VLOOKUP(CONCATENATE($F$6,$A23),Calcul!$A$2:$AE$493,31,FALSE)=0,"",VLOOKUP(CONCATENATE($F$6,$A23),Calcul!$A$2:$E$493,4,FALSE)))</f>
        <v/>
      </c>
      <c r="E23" s="76" t="str">
        <f>IF(ISNA(VLOOKUP(CONCATENATE($F$6,$A23),Calcul!$A$2:$AE$493,31,FALSE)),"",IF(VLOOKUP(CONCATENATE($F$6,$A23),Calcul!$A$2:$AE$493,31,FALSE)=0,"",VLOOKUP(CONCATENATE($F$6,$A23),Calcul!$A$2:$AE$493,31,FALSE)))</f>
        <v/>
      </c>
      <c r="F23" s="77"/>
      <c r="G23" s="78"/>
      <c r="H23" s="82"/>
      <c r="I23" s="80"/>
      <c r="J23" s="78"/>
      <c r="K23" s="83"/>
      <c r="M23" s="113"/>
      <c r="N23" s="113"/>
      <c r="O23" s="113"/>
    </row>
    <row r="24" spans="1:15" ht="24.75" hidden="1" customHeight="1">
      <c r="A24" s="41">
        <v>15</v>
      </c>
      <c r="B24" s="74" t="str">
        <f>IF(ISNA(VLOOKUP(CONCATENATE($F$6,$A24),Calcul!$A$2:$E$493,2,FALSE)),"",IF(VLOOKUP(CONCATENATE($F$6,$A24),Calcul!$A$2:$AE$493,31,FALSE)=0,"",VLOOKUP(CONCATENATE($F$6,$A24),Calcul!$A$2:$E$493,2,FALSE)))</f>
        <v/>
      </c>
      <c r="C24" s="74" t="str">
        <f>IF(ISNA(VLOOKUP(CONCATENATE($F$6,$A24),Calcul!$A$2:$E$493,3,FALSE)),"",IF(VLOOKUP(CONCATENATE($F$6,$A24),Calcul!$A$2:$AE$493,31,FALSE)=0,"",VLOOKUP(CONCATENATE($F$6,$A24),Calcul!$A$2:$E$493,3,FALSE)))</f>
        <v/>
      </c>
      <c r="D24" s="75" t="str">
        <f>IF(ISNA(VLOOKUP(CONCATENATE($F$6,$A24),Calcul!$A$2:$E$493,4,FALSE)),"",IF(VLOOKUP(CONCATENATE($F$6,$A24),Calcul!$A$2:$AE$493,31,FALSE)=0,"",VLOOKUP(CONCATENATE($F$6,$A24),Calcul!$A$2:$E$493,4,FALSE)))</f>
        <v/>
      </c>
      <c r="E24" s="76" t="str">
        <f>IF(ISNA(VLOOKUP(CONCATENATE($F$6,$A24),Calcul!$A$2:$AE$493,31,FALSE)),"",IF(VLOOKUP(CONCATENATE($F$6,$A24),Calcul!$A$2:$AE$493,31,FALSE)=0,"",VLOOKUP(CONCATENATE($F$6,$A24),Calcul!$A$2:$AE$493,31,FALSE)))</f>
        <v/>
      </c>
      <c r="F24" s="77"/>
      <c r="G24" s="78"/>
      <c r="H24" s="82"/>
      <c r="I24" s="80"/>
      <c r="J24" s="78"/>
      <c r="K24" s="83"/>
      <c r="M24" s="113"/>
      <c r="N24" s="113"/>
      <c r="O24" s="113"/>
    </row>
    <row r="25" spans="1:15" ht="24.75" hidden="1" customHeight="1">
      <c r="A25" s="41">
        <v>16</v>
      </c>
      <c r="B25" s="74" t="str">
        <f>IF(ISNA(VLOOKUP(CONCATENATE($F$6,$A25),Calcul!$A$2:$E$493,2,FALSE)),"",IF(VLOOKUP(CONCATENATE($F$6,$A25),Calcul!$A$2:$AE$493,31,FALSE)=0,"",VLOOKUP(CONCATENATE($F$6,$A25),Calcul!$A$2:$E$493,2,FALSE)))</f>
        <v/>
      </c>
      <c r="C25" s="74" t="str">
        <f>IF(ISNA(VLOOKUP(CONCATENATE($F$6,$A25),Calcul!$A$2:$E$493,3,FALSE)),"",IF(VLOOKUP(CONCATENATE($F$6,$A25),Calcul!$A$2:$AE$493,31,FALSE)=0,"",VLOOKUP(CONCATENATE($F$6,$A25),Calcul!$A$2:$E$493,3,FALSE)))</f>
        <v/>
      </c>
      <c r="D25" s="75" t="str">
        <f>IF(ISNA(VLOOKUP(CONCATENATE($F$6,$A25),Calcul!$A$2:$E$493,4,FALSE)),"",IF(VLOOKUP(CONCATENATE($F$6,$A25),Calcul!$A$2:$AE$493,31,FALSE)=0,"",VLOOKUP(CONCATENATE($F$6,$A25),Calcul!$A$2:$E$493,4,FALSE)))</f>
        <v/>
      </c>
      <c r="E25" s="76" t="str">
        <f>IF(ISNA(VLOOKUP(CONCATENATE($F$6,$A25),Calcul!$A$2:$AE$493,31,FALSE)),"",IF(VLOOKUP(CONCATENATE($F$6,$A25),Calcul!$A$2:$AE$493,31,FALSE)=0,"",VLOOKUP(CONCATENATE($F$6,$A25),Calcul!$A$2:$AE$493,31,FALSE)))</f>
        <v/>
      </c>
      <c r="F25" s="77"/>
      <c r="G25" s="78"/>
      <c r="H25" s="82"/>
      <c r="I25" s="80"/>
      <c r="J25" s="78"/>
      <c r="K25" s="83"/>
      <c r="M25" s="113"/>
      <c r="N25" s="113"/>
      <c r="O25" s="113"/>
    </row>
    <row r="26" spans="1:15" ht="24.75" hidden="1" customHeight="1">
      <c r="A26" s="41">
        <v>17</v>
      </c>
      <c r="B26" s="74" t="str">
        <f>IF(ISNA(VLOOKUP(CONCATENATE($F$6,$A26),Calcul!$A$2:$E$493,2,FALSE)),"",IF(VLOOKUP(CONCATENATE($F$6,$A26),Calcul!$A$2:$AE$493,31,FALSE)=0,"",VLOOKUP(CONCATENATE($F$6,$A26),Calcul!$A$2:$E$493,2,FALSE)))</f>
        <v/>
      </c>
      <c r="C26" s="74" t="str">
        <f>IF(ISNA(VLOOKUP(CONCATENATE($F$6,$A26),Calcul!$A$2:$E$493,3,FALSE)),"",IF(VLOOKUP(CONCATENATE($F$6,$A26),Calcul!$A$2:$AE$493,31,FALSE)=0,"",VLOOKUP(CONCATENATE($F$6,$A26),Calcul!$A$2:$E$493,3,FALSE)))</f>
        <v/>
      </c>
      <c r="D26" s="75" t="str">
        <f>IF(ISNA(VLOOKUP(CONCATENATE($F$6,$A26),Calcul!$A$2:$E$493,4,FALSE)),"",IF(VLOOKUP(CONCATENATE($F$6,$A26),Calcul!$A$2:$AE$493,31,FALSE)=0,"",VLOOKUP(CONCATENATE($F$6,$A26),Calcul!$A$2:$E$493,4,FALSE)))</f>
        <v/>
      </c>
      <c r="E26" s="76" t="str">
        <f>IF(ISNA(VLOOKUP(CONCATENATE($F$6,$A26),Calcul!$A$2:$AE$493,31,FALSE)),"",IF(VLOOKUP(CONCATENATE($F$6,$A26),Calcul!$A$2:$AE$493,31,FALSE)=0,"",VLOOKUP(CONCATENATE($F$6,$A26),Calcul!$A$2:$AE$493,31,FALSE)))</f>
        <v/>
      </c>
      <c r="F26" s="77"/>
      <c r="G26" s="78"/>
      <c r="H26" s="82"/>
      <c r="I26" s="80"/>
      <c r="J26" s="78"/>
      <c r="K26" s="83"/>
    </row>
    <row r="27" spans="1:15" ht="24.75" hidden="1" customHeight="1">
      <c r="A27" s="41">
        <v>18</v>
      </c>
      <c r="B27" s="74" t="str">
        <f>IF(ISNA(VLOOKUP(CONCATENATE($F$6,$A27),Calcul!$A$2:$E$493,2,FALSE)),"",IF(VLOOKUP(CONCATENATE($F$6,$A27),Calcul!$A$2:$AE$493,31,FALSE)=0,"",VLOOKUP(CONCATENATE($F$6,$A27),Calcul!$A$2:$E$493,2,FALSE)))</f>
        <v/>
      </c>
      <c r="C27" s="74" t="str">
        <f>IF(ISNA(VLOOKUP(CONCATENATE($F$6,$A27),Calcul!$A$2:$E$493,3,FALSE)),"",IF(VLOOKUP(CONCATENATE($F$6,$A27),Calcul!$A$2:$AE$493,31,FALSE)=0,"",VLOOKUP(CONCATENATE($F$6,$A27),Calcul!$A$2:$E$493,3,FALSE)))</f>
        <v/>
      </c>
      <c r="D27" s="75" t="str">
        <f>IF(ISNA(VLOOKUP(CONCATENATE($F$6,$A27),Calcul!$A$2:$E$493,4,FALSE)),"",IF(VLOOKUP(CONCATENATE($F$6,$A27),Calcul!$A$2:$AE$493,31,FALSE)=0,"",VLOOKUP(CONCATENATE($F$6,$A27),Calcul!$A$2:$E$493,4,FALSE)))</f>
        <v/>
      </c>
      <c r="E27" s="76" t="str">
        <f>IF(ISNA(VLOOKUP(CONCATENATE($F$6,$A27),Calcul!$A$2:$AE$493,31,FALSE)),"",IF(VLOOKUP(CONCATENATE($F$6,$A27),Calcul!$A$2:$AE$493,31,FALSE)=0,"",VLOOKUP(CONCATENATE($F$6,$A27),Calcul!$A$2:$AE$493,31,FALSE)))</f>
        <v/>
      </c>
      <c r="F27" s="77"/>
      <c r="G27" s="78"/>
      <c r="H27" s="82"/>
      <c r="I27" s="80"/>
      <c r="J27" s="78"/>
      <c r="K27" s="83"/>
    </row>
    <row r="28" spans="1:15" ht="24.75" hidden="1" customHeight="1">
      <c r="A28" s="41">
        <v>19</v>
      </c>
      <c r="B28" s="74" t="str">
        <f>IF(ISNA(VLOOKUP(CONCATENATE($F$6,$A28),Calcul!$A$2:$E$493,2,FALSE)),"",IF(VLOOKUP(CONCATENATE($F$6,$A28),Calcul!$A$2:$AE$493,31,FALSE)=0,"",VLOOKUP(CONCATENATE($F$6,$A28),Calcul!$A$2:$E$493,2,FALSE)))</f>
        <v/>
      </c>
      <c r="C28" s="74" t="str">
        <f>IF(ISNA(VLOOKUP(CONCATENATE($F$6,$A28),Calcul!$A$2:$E$493,3,FALSE)),"",IF(VLOOKUP(CONCATENATE($F$6,$A28),Calcul!$A$2:$AE$493,31,FALSE)=0,"",VLOOKUP(CONCATENATE($F$6,$A28),Calcul!$A$2:$E$493,3,FALSE)))</f>
        <v/>
      </c>
      <c r="D28" s="75" t="str">
        <f>IF(ISNA(VLOOKUP(CONCATENATE($F$6,$A28),Calcul!$A$2:$E$493,4,FALSE)),"",IF(VLOOKUP(CONCATENATE($F$6,$A28),Calcul!$A$2:$AE$493,31,FALSE)=0,"",VLOOKUP(CONCATENATE($F$6,$A28),Calcul!$A$2:$E$493,4,FALSE)))</f>
        <v/>
      </c>
      <c r="E28" s="76" t="str">
        <f>IF(ISNA(VLOOKUP(CONCATENATE($F$6,$A28),Calcul!$A$2:$AE$493,31,FALSE)),"",IF(VLOOKUP(CONCATENATE($F$6,$A28),Calcul!$A$2:$AE$493,31,FALSE)=0,"",VLOOKUP(CONCATENATE($F$6,$A28),Calcul!$A$2:$AE$493,31,FALSE)))</f>
        <v/>
      </c>
      <c r="F28" s="77"/>
      <c r="G28" s="78"/>
      <c r="H28" s="82"/>
      <c r="I28" s="80"/>
      <c r="J28" s="78"/>
      <c r="K28" s="83"/>
    </row>
    <row r="29" spans="1:15" ht="24.75" hidden="1" customHeight="1">
      <c r="A29" s="41">
        <v>20</v>
      </c>
      <c r="B29" s="74" t="str">
        <f>IF(ISNA(VLOOKUP(CONCATENATE($F$6,$A29),Calcul!$A$2:$E$493,2,FALSE)),"",IF(VLOOKUP(CONCATENATE($F$6,$A29),Calcul!$A$2:$AE$493,31,FALSE)=0,"",VLOOKUP(CONCATENATE($F$6,$A29),Calcul!$A$2:$E$493,2,FALSE)))</f>
        <v/>
      </c>
      <c r="C29" s="74" t="str">
        <f>IF(ISNA(VLOOKUP(CONCATENATE($F$6,$A29),Calcul!$A$2:$E$493,3,FALSE)),"",IF(VLOOKUP(CONCATENATE($F$6,$A29),Calcul!$A$2:$AE$493,31,FALSE)=0,"",VLOOKUP(CONCATENATE($F$6,$A29),Calcul!$A$2:$E$493,3,FALSE)))</f>
        <v/>
      </c>
      <c r="D29" s="75" t="str">
        <f>IF(ISNA(VLOOKUP(CONCATENATE($F$6,$A29),Calcul!$A$2:$E$493,4,FALSE)),"",IF(VLOOKUP(CONCATENATE($F$6,$A29),Calcul!$A$2:$AE$493,31,FALSE)=0,"",VLOOKUP(CONCATENATE($F$6,$A29),Calcul!$A$2:$E$493,4,FALSE)))</f>
        <v/>
      </c>
      <c r="E29" s="76" t="str">
        <f>IF(ISNA(VLOOKUP(CONCATENATE($F$6,$A29),Calcul!$A$2:$AE$493,31,FALSE)),"",IF(VLOOKUP(CONCATENATE($F$6,$A29),Calcul!$A$2:$AE$493,31,FALSE)=0,"",VLOOKUP(CONCATENATE($F$6,$A29),Calcul!$A$2:$AE$493,31,FALSE)))</f>
        <v/>
      </c>
      <c r="F29" s="77"/>
      <c r="G29" s="78"/>
      <c r="H29" s="82"/>
      <c r="I29" s="80"/>
      <c r="J29" s="78"/>
      <c r="K29" s="83"/>
    </row>
    <row r="30" spans="1:15" ht="24.75" hidden="1" customHeight="1">
      <c r="A30" s="41">
        <v>21</v>
      </c>
      <c r="B30" s="74" t="str">
        <f>IF(ISNA(VLOOKUP(CONCATENATE($F$6,$A30),Calcul!$A$2:$E$493,2,FALSE)),"",IF(VLOOKUP(CONCATENATE($F$6,$A30),Calcul!$A$2:$AE$493,31,FALSE)=0,"",VLOOKUP(CONCATENATE($F$6,$A30),Calcul!$A$2:$E$493,2,FALSE)))</f>
        <v/>
      </c>
      <c r="C30" s="74" t="str">
        <f>IF(ISNA(VLOOKUP(CONCATENATE($F$6,$A30),Calcul!$A$2:$E$493,3,FALSE)),"",IF(VLOOKUP(CONCATENATE($F$6,$A30),Calcul!$A$2:$AE$493,31,FALSE)=0,"",VLOOKUP(CONCATENATE($F$6,$A30),Calcul!$A$2:$E$493,3,FALSE)))</f>
        <v/>
      </c>
      <c r="D30" s="75" t="str">
        <f>IF(ISNA(VLOOKUP(CONCATENATE($F$6,$A30),Calcul!$A$2:$E$493,4,FALSE)),"",IF(VLOOKUP(CONCATENATE($F$6,$A30),Calcul!$A$2:$AE$493,31,FALSE)=0,"",VLOOKUP(CONCATENATE($F$6,$A30),Calcul!$A$2:$E$493,4,FALSE)))</f>
        <v/>
      </c>
      <c r="E30" s="76" t="str">
        <f>IF(ISNA(VLOOKUP(CONCATENATE($F$6,$A30),Calcul!$A$2:$AE$493,31,FALSE)),"",IF(VLOOKUP(CONCATENATE($F$6,$A30),Calcul!$A$2:$AE$493,31,FALSE)=0,"",VLOOKUP(CONCATENATE($F$6,$A30),Calcul!$A$2:$AE$493,31,FALSE)))</f>
        <v/>
      </c>
      <c r="F30" s="77"/>
      <c r="G30" s="78"/>
      <c r="H30" s="82"/>
      <c r="I30" s="80"/>
      <c r="J30" s="78"/>
      <c r="K30" s="83"/>
    </row>
    <row r="31" spans="1:15" ht="24.75" hidden="1" customHeight="1">
      <c r="A31" s="41">
        <v>22</v>
      </c>
      <c r="B31" s="74" t="str">
        <f>IF(ISNA(VLOOKUP(CONCATENATE($F$6,$A31),Calcul!$A$2:$E$493,2,FALSE)),"",IF(VLOOKUP(CONCATENATE($F$6,$A31),Calcul!$A$2:$AE$493,31,FALSE)=0,"",VLOOKUP(CONCATENATE($F$6,$A31),Calcul!$A$2:$E$493,2,FALSE)))</f>
        <v/>
      </c>
      <c r="C31" s="74" t="str">
        <f>IF(ISNA(VLOOKUP(CONCATENATE($F$6,$A31),Calcul!$A$2:$E$493,3,FALSE)),"",IF(VLOOKUP(CONCATENATE($F$6,$A31),Calcul!$A$2:$AE$493,31,FALSE)=0,"",VLOOKUP(CONCATENATE($F$6,$A31),Calcul!$A$2:$E$493,3,FALSE)))</f>
        <v/>
      </c>
      <c r="D31" s="75" t="str">
        <f>IF(ISNA(VLOOKUP(CONCATENATE($F$6,$A31),Calcul!$A$2:$E$493,4,FALSE)),"",IF(VLOOKUP(CONCATENATE($F$6,$A31),Calcul!$A$2:$AE$493,31,FALSE)=0,"",VLOOKUP(CONCATENATE($F$6,$A31),Calcul!$A$2:$E$493,4,FALSE)))</f>
        <v/>
      </c>
      <c r="E31" s="76" t="str">
        <f>IF(ISNA(VLOOKUP(CONCATENATE($F$6,$A31),Calcul!$A$2:$AE$493,31,FALSE)),"",IF(VLOOKUP(CONCATENATE($F$6,$A31),Calcul!$A$2:$AE$493,31,FALSE)=0,"",VLOOKUP(CONCATENATE($F$6,$A31),Calcul!$A$2:$AE$493,31,FALSE)))</f>
        <v/>
      </c>
      <c r="F31" s="77"/>
      <c r="G31" s="78"/>
      <c r="H31" s="82"/>
      <c r="I31" s="80"/>
      <c r="J31" s="78"/>
      <c r="K31" s="83"/>
    </row>
    <row r="32" spans="1:15" ht="24.75" hidden="1" customHeight="1">
      <c r="A32" s="41">
        <v>23</v>
      </c>
      <c r="B32" s="74" t="str">
        <f>IF(ISNA(VLOOKUP(CONCATENATE($F$6,$A32),Calcul!$A$2:$E$493,2,FALSE)),"",IF(VLOOKUP(CONCATENATE($F$6,$A32),Calcul!$A$2:$AE$493,31,FALSE)=0,"",VLOOKUP(CONCATENATE($F$6,$A32),Calcul!$A$2:$E$493,2,FALSE)))</f>
        <v/>
      </c>
      <c r="C32" s="74" t="str">
        <f>IF(ISNA(VLOOKUP(CONCATENATE($F$6,$A32),Calcul!$A$2:$E$493,3,FALSE)),"",IF(VLOOKUP(CONCATENATE($F$6,$A32),Calcul!$A$2:$AE$493,31,FALSE)=0,"",VLOOKUP(CONCATENATE($F$6,$A32),Calcul!$A$2:$E$493,3,FALSE)))</f>
        <v/>
      </c>
      <c r="D32" s="75" t="str">
        <f>IF(ISNA(VLOOKUP(CONCATENATE($F$6,$A32),Calcul!$A$2:$E$493,4,FALSE)),"",IF(VLOOKUP(CONCATENATE($F$6,$A32),Calcul!$A$2:$AE$493,31,FALSE)=0,"",VLOOKUP(CONCATENATE($F$6,$A32),Calcul!$A$2:$E$493,4,FALSE)))</f>
        <v/>
      </c>
      <c r="E32" s="76" t="str">
        <f>IF(ISNA(VLOOKUP(CONCATENATE($F$6,$A32),Calcul!$A$2:$AE$493,31,FALSE)),"",IF(VLOOKUP(CONCATENATE($F$6,$A32),Calcul!$A$2:$AE$493,31,FALSE)=0,"",VLOOKUP(CONCATENATE($F$6,$A32),Calcul!$A$2:$AE$493,31,FALSE)))</f>
        <v/>
      </c>
      <c r="F32" s="77"/>
      <c r="G32" s="78"/>
      <c r="H32" s="82"/>
      <c r="I32" s="80"/>
      <c r="J32" s="78"/>
      <c r="K32" s="83"/>
    </row>
    <row r="33" spans="1:11" ht="24.75" hidden="1" customHeight="1">
      <c r="A33" s="41">
        <v>24</v>
      </c>
      <c r="B33" s="74" t="str">
        <f>IF(ISNA(VLOOKUP(CONCATENATE($F$6,$A33),Calcul!$A$2:$E$493,2,FALSE)),"",IF(VLOOKUP(CONCATENATE($F$6,$A33),Calcul!$A$2:$AE$493,31,FALSE)=0,"",VLOOKUP(CONCATENATE($F$6,$A33),Calcul!$A$2:$E$493,2,FALSE)))</f>
        <v/>
      </c>
      <c r="C33" s="74" t="str">
        <f>IF(ISNA(VLOOKUP(CONCATENATE($F$6,$A33),Calcul!$A$2:$E$493,3,FALSE)),"",IF(VLOOKUP(CONCATENATE($F$6,$A33),Calcul!$A$2:$AE$493,31,FALSE)=0,"",VLOOKUP(CONCATENATE($F$6,$A33),Calcul!$A$2:$E$493,3,FALSE)))</f>
        <v/>
      </c>
      <c r="D33" s="75" t="str">
        <f>IF(ISNA(VLOOKUP(CONCATENATE($F$6,$A33),Calcul!$A$2:$E$493,4,FALSE)),"",IF(VLOOKUP(CONCATENATE($F$6,$A33),Calcul!$A$2:$AE$493,31,FALSE)=0,"",VLOOKUP(CONCATENATE($F$6,$A33),Calcul!$A$2:$E$493,4,FALSE)))</f>
        <v/>
      </c>
      <c r="E33" s="76" t="str">
        <f>IF(ISNA(VLOOKUP(CONCATENATE($F$6,$A33),Calcul!$A$2:$AE$493,31,FALSE)),"",IF(VLOOKUP(CONCATENATE($F$6,$A33),Calcul!$A$2:$AE$493,31,FALSE)=0,"",VLOOKUP(CONCATENATE($F$6,$A33),Calcul!$A$2:$AE$493,31,FALSE)))</f>
        <v/>
      </c>
      <c r="F33" s="77"/>
      <c r="G33" s="78"/>
      <c r="H33" s="82"/>
      <c r="I33" s="80"/>
      <c r="J33" s="78"/>
      <c r="K33" s="83"/>
    </row>
    <row r="34" spans="1:11" ht="24.75" hidden="1" customHeight="1">
      <c r="A34" s="41">
        <v>25</v>
      </c>
      <c r="B34" s="74" t="str">
        <f>IF(ISNA(VLOOKUP(CONCATENATE($F$6,$A34),Calcul!$A$2:$E$493,2,FALSE)),"",IF(VLOOKUP(CONCATENATE($F$6,$A34),Calcul!$A$2:$AE$493,31,FALSE)=0,"",VLOOKUP(CONCATENATE($F$6,$A34),Calcul!$A$2:$E$493,2,FALSE)))</f>
        <v/>
      </c>
      <c r="C34" s="74" t="str">
        <f>IF(ISNA(VLOOKUP(CONCATENATE($F$6,$A34),Calcul!$A$2:$E$493,3,FALSE)),"",IF(VLOOKUP(CONCATENATE($F$6,$A34),Calcul!$A$2:$AE$493,31,FALSE)=0,"",VLOOKUP(CONCATENATE($F$6,$A34),Calcul!$A$2:$E$493,3,FALSE)))</f>
        <v/>
      </c>
      <c r="D34" s="75" t="str">
        <f>IF(ISNA(VLOOKUP(CONCATENATE($F$6,$A34),Calcul!$A$2:$E$493,4,FALSE)),"",IF(VLOOKUP(CONCATENATE($F$6,$A34),Calcul!$A$2:$AE$493,31,FALSE)=0,"",VLOOKUP(CONCATENATE($F$6,$A34),Calcul!$A$2:$E$493,4,FALSE)))</f>
        <v/>
      </c>
      <c r="E34" s="76" t="str">
        <f>IF(ISNA(VLOOKUP(CONCATENATE($F$6,$A34),Calcul!$A$2:$AE$493,31,FALSE)),"",IF(VLOOKUP(CONCATENATE($F$6,$A34),Calcul!$A$2:$AE$493,31,FALSE)=0,"",VLOOKUP(CONCATENATE($F$6,$A34),Calcul!$A$2:$AE$493,31,FALSE)))</f>
        <v/>
      </c>
      <c r="F34" s="77"/>
      <c r="G34" s="78"/>
      <c r="H34" s="82"/>
      <c r="I34" s="80"/>
      <c r="J34" s="78"/>
      <c r="K34" s="83"/>
    </row>
    <row r="35" spans="1:11" ht="24.75" hidden="1" customHeight="1">
      <c r="A35" s="41">
        <v>26</v>
      </c>
      <c r="B35" s="74" t="str">
        <f>IF(ISNA(VLOOKUP(CONCATENATE($F$6,$A35),Calcul!$A$2:$E$493,2,FALSE)),"",IF(VLOOKUP(CONCATENATE($F$6,$A35),Calcul!$A$2:$AE$493,31,FALSE)=0,"",VLOOKUP(CONCATENATE($F$6,$A35),Calcul!$A$2:$E$493,2,FALSE)))</f>
        <v/>
      </c>
      <c r="C35" s="74" t="str">
        <f>IF(ISNA(VLOOKUP(CONCATENATE($F$6,$A35),Calcul!$A$2:$E$493,3,FALSE)),"",IF(VLOOKUP(CONCATENATE($F$6,$A35),Calcul!$A$2:$AE$493,31,FALSE)=0,"",VLOOKUP(CONCATENATE($F$6,$A35),Calcul!$A$2:$E$493,3,FALSE)))</f>
        <v/>
      </c>
      <c r="D35" s="75" t="str">
        <f>IF(ISNA(VLOOKUP(CONCATENATE($F$6,$A35),Calcul!$A$2:$E$493,4,FALSE)),"",IF(VLOOKUP(CONCATENATE($F$6,$A35),Calcul!$A$2:$AE$493,31,FALSE)=0,"",VLOOKUP(CONCATENATE($F$6,$A35),Calcul!$A$2:$E$493,4,FALSE)))</f>
        <v/>
      </c>
      <c r="E35" s="76" t="str">
        <f>IF(ISNA(VLOOKUP(CONCATENATE($F$6,$A35),Calcul!$A$2:$AE$493,31,FALSE)),"",IF(VLOOKUP(CONCATENATE($F$6,$A35),Calcul!$A$2:$AE$493,31,FALSE)=0,"",VLOOKUP(CONCATENATE($F$6,$A35),Calcul!$A$2:$AE$493,31,FALSE)))</f>
        <v/>
      </c>
      <c r="F35" s="77"/>
      <c r="G35" s="78"/>
      <c r="H35" s="82"/>
      <c r="I35" s="80"/>
      <c r="J35" s="78"/>
      <c r="K35" s="83"/>
    </row>
    <row r="36" spans="1:11" ht="24.75" hidden="1" customHeight="1">
      <c r="A36" s="41">
        <v>27</v>
      </c>
      <c r="B36" s="74" t="str">
        <f>IF(ISNA(VLOOKUP(CONCATENATE($F$6,$A36),Calcul!$A$2:$E$493,2,FALSE)),"",IF(VLOOKUP(CONCATENATE($F$6,$A36),Calcul!$A$2:$AE$493,31,FALSE)=0,"",VLOOKUP(CONCATENATE($F$6,$A36),Calcul!$A$2:$E$493,2,FALSE)))</f>
        <v/>
      </c>
      <c r="C36" s="74" t="str">
        <f>IF(ISNA(VLOOKUP(CONCATENATE($F$6,$A36),Calcul!$A$2:$E$493,3,FALSE)),"",IF(VLOOKUP(CONCATENATE($F$6,$A36),Calcul!$A$2:$AE$493,31,FALSE)=0,"",VLOOKUP(CONCATENATE($F$6,$A36),Calcul!$A$2:$E$493,3,FALSE)))</f>
        <v/>
      </c>
      <c r="D36" s="75" t="str">
        <f>IF(ISNA(VLOOKUP(CONCATENATE($F$6,$A36),Calcul!$A$2:$E$493,4,FALSE)),"",IF(VLOOKUP(CONCATENATE($F$6,$A36),Calcul!$A$2:$AE$493,31,FALSE)=0,"",VLOOKUP(CONCATENATE($F$6,$A36),Calcul!$A$2:$E$493,4,FALSE)))</f>
        <v/>
      </c>
      <c r="E36" s="76" t="str">
        <f>IF(ISNA(VLOOKUP(CONCATENATE($F$6,$A36),Calcul!$A$2:$AE$493,31,FALSE)),"",IF(VLOOKUP(CONCATENATE($F$6,$A36),Calcul!$A$2:$AE$493,31,FALSE)=0,"",VLOOKUP(CONCATENATE($F$6,$A36),Calcul!$A$2:$AE$493,31,FALSE)))</f>
        <v/>
      </c>
      <c r="F36" s="77"/>
      <c r="G36" s="78"/>
      <c r="H36" s="82"/>
      <c r="I36" s="80"/>
      <c r="J36" s="78"/>
      <c r="K36" s="83"/>
    </row>
    <row r="37" spans="1:11" ht="24.75" hidden="1" customHeight="1">
      <c r="A37" s="41">
        <v>28</v>
      </c>
      <c r="B37" s="74" t="str">
        <f>IF(ISNA(VLOOKUP(CONCATENATE($F$6,$A37),Calcul!$A$2:$E$493,2,FALSE)),"",IF(VLOOKUP(CONCATENATE($F$6,$A37),Calcul!$A$2:$AE$493,31,FALSE)=0,"",VLOOKUP(CONCATENATE($F$6,$A37),Calcul!$A$2:$E$493,2,FALSE)))</f>
        <v/>
      </c>
      <c r="C37" s="74" t="str">
        <f>IF(ISNA(VLOOKUP(CONCATENATE($F$6,$A37),Calcul!$A$2:$E$493,3,FALSE)),"",IF(VLOOKUP(CONCATENATE($F$6,$A37),Calcul!$A$2:$AE$493,31,FALSE)=0,"",VLOOKUP(CONCATENATE($F$6,$A37),Calcul!$A$2:$E$493,3,FALSE)))</f>
        <v/>
      </c>
      <c r="D37" s="75" t="str">
        <f>IF(ISNA(VLOOKUP(CONCATENATE($F$6,$A37),Calcul!$A$2:$E$493,4,FALSE)),"",IF(VLOOKUP(CONCATENATE($F$6,$A37),Calcul!$A$2:$AE$493,31,FALSE)=0,"",VLOOKUP(CONCATENATE($F$6,$A37),Calcul!$A$2:$E$493,4,FALSE)))</f>
        <v/>
      </c>
      <c r="E37" s="76" t="str">
        <f>IF(ISNA(VLOOKUP(CONCATENATE($F$6,$A37),Calcul!$A$2:$AE$493,31,FALSE)),"",IF(VLOOKUP(CONCATENATE($F$6,$A37),Calcul!$A$2:$AE$493,31,FALSE)=0,"",VLOOKUP(CONCATENATE($F$6,$A37),Calcul!$A$2:$AE$493,31,FALSE)))</f>
        <v/>
      </c>
      <c r="F37" s="77"/>
      <c r="G37" s="78"/>
      <c r="H37" s="82"/>
      <c r="I37" s="80"/>
      <c r="J37" s="78"/>
      <c r="K37" s="83"/>
    </row>
    <row r="38" spans="1:11" ht="24.75" hidden="1" customHeight="1" thickBot="1">
      <c r="A38" s="41">
        <v>29</v>
      </c>
      <c r="B38" s="74" t="str">
        <f>IF(ISNA(VLOOKUP(CONCATENATE($F$6,$A38),Calcul!$A$2:$E$493,2,FALSE)),"",IF(VLOOKUP(CONCATENATE($F$6,$A38),Calcul!$A$2:$AE$493,31,FALSE)=0,"",VLOOKUP(CONCATENATE($F$6,$A38),Calcul!$A$2:$E$493,2,FALSE)))</f>
        <v/>
      </c>
      <c r="C38" s="74" t="str">
        <f>IF(ISNA(VLOOKUP(CONCATENATE($F$6,$A38),Calcul!$A$2:$E$493,3,FALSE)),"",IF(VLOOKUP(CONCATENATE($F$6,$A38),Calcul!$A$2:$AE$493,31,FALSE)=0,"",VLOOKUP(CONCATENATE($F$6,$A38),Calcul!$A$2:$E$493,3,FALSE)))</f>
        <v/>
      </c>
      <c r="D38" s="75" t="str">
        <f>IF(ISNA(VLOOKUP(CONCATENATE($F$6,$A38),Calcul!$A$2:$E$493,4,FALSE)),"",IF(VLOOKUP(CONCATENATE($F$6,$A38),Calcul!$A$2:$AE$493,31,FALSE)=0,"",VLOOKUP(CONCATENATE($F$6,$A38),Calcul!$A$2:$E$493,4,FALSE)))</f>
        <v/>
      </c>
      <c r="E38" s="76" t="str">
        <f>IF(ISNA(VLOOKUP(CONCATENATE($F$6,$A38),Calcul!$A$2:$AE$493,31,FALSE)),"",IF(VLOOKUP(CONCATENATE($F$6,$A38),Calcul!$A$2:$AE$493,31,FALSE)=0,"",VLOOKUP(CONCATENATE($F$6,$A38),Calcul!$A$2:$AE$493,31,FALSE)))</f>
        <v/>
      </c>
      <c r="F38" s="85"/>
      <c r="G38" s="86"/>
      <c r="H38" s="87"/>
      <c r="I38" s="88"/>
      <c r="J38" s="86"/>
      <c r="K38" s="89"/>
    </row>
    <row r="39" spans="1:11" ht="24.75" hidden="1" customHeight="1" thickBot="1">
      <c r="A39" s="41">
        <v>30</v>
      </c>
      <c r="B39" s="74" t="str">
        <f>IF(ISNA(VLOOKUP(CONCATENATE($F$6,$A39),Calcul!$A$2:$E$493,2,FALSE)),"",IF(VLOOKUP(CONCATENATE($F$6,$A39),Calcul!$A$2:$AE$493,31,FALSE)=0,"",VLOOKUP(CONCATENATE($F$6,$A39),Calcul!$A$2:$E$493,2,FALSE)))</f>
        <v/>
      </c>
      <c r="C39" s="74" t="str">
        <f>IF(ISNA(VLOOKUP(CONCATENATE($F$6,$A39),Calcul!$A$2:$E$493,3,FALSE)),"",IF(VLOOKUP(CONCATENATE($F$6,$A39),Calcul!$A$2:$AE$493,31,FALSE)=0,"",VLOOKUP(CONCATENATE($F$6,$A39),Calcul!$A$2:$E$493,3,FALSE)))</f>
        <v/>
      </c>
      <c r="D39" s="75" t="str">
        <f>IF(ISNA(VLOOKUP(CONCATENATE($F$6,$A39),Calcul!$A$2:$E$493,4,FALSE)),"",IF(VLOOKUP(CONCATENATE($F$6,$A39),Calcul!$A$2:$AE$493,31,FALSE)=0,"",VLOOKUP(CONCATENATE($F$6,$A39),Calcul!$A$2:$E$493,4,FALSE)))</f>
        <v/>
      </c>
      <c r="E39" s="76" t="str">
        <f>IF(ISNA(VLOOKUP(CONCATENATE($F$6,$A39),Calcul!$A$2:$AE$493,31,FALSE)),"",IF(VLOOKUP(CONCATENATE($F$6,$A39),Calcul!$A$2:$AE$493,31,FALSE)=0,"",VLOOKUP(CONCATENATE($F$6,$A39),Calcul!$A$2:$AE$493,31,FALSE)))</f>
        <v/>
      </c>
      <c r="F39" s="90"/>
      <c r="G39" s="86"/>
      <c r="H39" s="91"/>
      <c r="I39" s="88"/>
      <c r="J39" s="86"/>
      <c r="K39" s="92"/>
    </row>
    <row r="40" spans="1:11" ht="24.75" customHeight="1"/>
    <row r="41" spans="1:11" ht="24.75" customHeight="1">
      <c r="C41" s="93" t="s">
        <v>119</v>
      </c>
      <c r="D41" s="94" t="s">
        <v>120</v>
      </c>
      <c r="E41" s="93"/>
      <c r="H41" s="93" t="s">
        <v>121</v>
      </c>
      <c r="J41" s="93" t="s">
        <v>122</v>
      </c>
    </row>
    <row r="42" spans="1:11" ht="24.75" customHeight="1"/>
    <row r="43" spans="1:11" ht="24.75" customHeight="1"/>
    <row r="44" spans="1:11" ht="24.75" customHeight="1"/>
    <row r="45" spans="1:11" ht="24.75" customHeight="1"/>
  </sheetData>
  <sheetProtection password="DEE4" sheet="1" objects="1" scenarios="1" selectLockedCells="1" selectUnlockedCells="1"/>
  <mergeCells count="15">
    <mergeCell ref="M23:O23"/>
    <mergeCell ref="M24:O25"/>
    <mergeCell ref="M10:O10"/>
    <mergeCell ref="M11:O12"/>
    <mergeCell ref="M15:O15"/>
    <mergeCell ref="M16:O17"/>
    <mergeCell ref="M19:O19"/>
    <mergeCell ref="M20:O21"/>
    <mergeCell ref="C2:I3"/>
    <mergeCell ref="B8:B9"/>
    <mergeCell ref="C8:C9"/>
    <mergeCell ref="D8:D9"/>
    <mergeCell ref="E8:E9"/>
    <mergeCell ref="F8:H8"/>
    <mergeCell ref="I8:K8"/>
  </mergeCells>
  <dataValidations count="1">
    <dataValidation type="list" allowBlank="1" showInputMessage="1" showErrorMessage="1" sqref="D6">
      <formula1>ateliers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X</vt:lpstr>
      <vt:lpstr>Y</vt:lpstr>
      <vt:lpstr>Z</vt:lpstr>
      <vt:lpstr>Calcul</vt:lpstr>
      <vt:lpstr>Liste PF</vt:lpstr>
      <vt:lpstr>OF</vt:lpstr>
      <vt:lpstr>Appro</vt:lpstr>
      <vt:lpstr>LOT</vt:lpstr>
      <vt:lpstr>PF_POUDRE</vt:lpstr>
      <vt:lpstr>Appro!Zone_d_impression</vt:lpstr>
      <vt:lpstr>OF!Zone_d_impression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AOPEN</dc:creator>
  <cp:lastModifiedBy>karim</cp:lastModifiedBy>
  <dcterms:created xsi:type="dcterms:W3CDTF">2016-02-14T10:36:23Z</dcterms:created>
  <dcterms:modified xsi:type="dcterms:W3CDTF">2016-02-23T08:12:04Z</dcterms:modified>
</cp:coreProperties>
</file>