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6300" windowWidth="28830" windowHeight="6225" tabRatio="876"/>
  </bookViews>
  <sheets>
    <sheet name="Nouvel facture" sheetId="17" r:id="rId1"/>
    <sheet name="Liste des Clients" sheetId="6" r:id="rId2"/>
  </sheets>
  <definedNames>
    <definedName name="Facture_Nom_L">'Liste des Clients'!$A$2:$A$29999</definedName>
  </definedNames>
  <calcPr calcId="144525"/>
</workbook>
</file>

<file path=xl/calcChain.xml><?xml version="1.0" encoding="utf-8"?>
<calcChain xmlns="http://schemas.openxmlformats.org/spreadsheetml/2006/main">
  <c r="Q43" i="17" l="1"/>
  <c r="L24" i="17"/>
  <c r="Q24" i="17" s="1"/>
  <c r="L25" i="17"/>
  <c r="Q25" i="17" s="1"/>
  <c r="L26" i="17"/>
  <c r="Q26" i="17" s="1"/>
  <c r="L27" i="17"/>
  <c r="Q27" i="17" s="1"/>
  <c r="L28" i="17"/>
  <c r="Q28" i="17" s="1"/>
  <c r="L29" i="17"/>
  <c r="Q29" i="17" s="1"/>
  <c r="L30" i="17"/>
  <c r="Q30" i="17" s="1"/>
  <c r="L31" i="17"/>
  <c r="Q31" i="17" s="1"/>
  <c r="L32" i="17"/>
  <c r="Q32" i="17" s="1"/>
  <c r="L33" i="17"/>
  <c r="Q33" i="17" s="1"/>
  <c r="L34" i="17"/>
  <c r="Q34" i="17" s="1"/>
  <c r="L35" i="17"/>
  <c r="Q35" i="17" s="1"/>
  <c r="L36" i="17"/>
  <c r="Q36" i="17" s="1"/>
  <c r="L37" i="17"/>
  <c r="Q37" i="17" s="1"/>
  <c r="L38" i="17"/>
  <c r="Q38" i="17" s="1"/>
  <c r="L39" i="17"/>
  <c r="Q39" i="17" s="1"/>
  <c r="L40" i="17"/>
  <c r="Q40" i="17" s="1"/>
  <c r="L41" i="17"/>
  <c r="Q41" i="17" s="1"/>
  <c r="L42" i="17"/>
  <c r="Q42" i="17" s="1"/>
  <c r="L43" i="17"/>
  <c r="L44" i="17"/>
  <c r="Q44" i="17" s="1"/>
  <c r="L45" i="17"/>
  <c r="Q45" i="17" s="1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C19" i="17"/>
  <c r="O13" i="17"/>
  <c r="G13" i="17"/>
  <c r="I11" i="17"/>
  <c r="E11" i="17"/>
  <c r="E9" i="17"/>
  <c r="L23" i="17"/>
  <c r="Q23" i="17" s="1"/>
  <c r="L22" i="17"/>
  <c r="Q22" i="17" s="1"/>
  <c r="B23" i="17"/>
  <c r="B24" i="17"/>
  <c r="B25" i="17"/>
  <c r="B26" i="17"/>
  <c r="B27" i="17"/>
  <c r="B28" i="17"/>
  <c r="B29" i="17"/>
  <c r="B30" i="17"/>
  <c r="B22" i="17"/>
  <c r="P47" i="17" l="1"/>
  <c r="P49" i="17" s="1"/>
  <c r="P50" i="17" s="1"/>
</calcChain>
</file>

<file path=xl/sharedStrings.xml><?xml version="1.0" encoding="utf-8"?>
<sst xmlns="http://schemas.openxmlformats.org/spreadsheetml/2006/main" count="84" uniqueCount="83">
  <si>
    <t>Code</t>
  </si>
  <si>
    <t>Adresse</t>
  </si>
  <si>
    <t>Code postal</t>
  </si>
  <si>
    <t>Localité</t>
  </si>
  <si>
    <t>Pays</t>
  </si>
  <si>
    <t>Téléphone 1</t>
  </si>
  <si>
    <t>Téléphone 2</t>
  </si>
  <si>
    <t>Nom (Société) où (Privé)</t>
  </si>
  <si>
    <t>Fax (Société)</t>
  </si>
  <si>
    <t>Tél 1 Lié à</t>
  </si>
  <si>
    <t>Tél 2 Lié à</t>
  </si>
  <si>
    <t>Téléphone 3</t>
  </si>
  <si>
    <t>Tél 3 Lié à</t>
  </si>
  <si>
    <t>Téléphone 4</t>
  </si>
  <si>
    <t>Tél 4 Lié à</t>
  </si>
  <si>
    <t>Téléphone 5</t>
  </si>
  <si>
    <t>Tél 5 Lié à</t>
  </si>
  <si>
    <t>Langue</t>
  </si>
  <si>
    <t>Devise</t>
  </si>
  <si>
    <t>Famille 1</t>
  </si>
  <si>
    <t>Famille 2</t>
  </si>
  <si>
    <t>Échéance</t>
  </si>
  <si>
    <t>Remise</t>
  </si>
  <si>
    <t>N° TVA</t>
  </si>
  <si>
    <t>E-Mail ( Société)</t>
  </si>
  <si>
    <t>E-Mail (Facturation)</t>
  </si>
  <si>
    <t>E-Mail 3</t>
  </si>
  <si>
    <t>E-Mail 3 Lié à</t>
  </si>
  <si>
    <t>Téléhone (société)</t>
  </si>
  <si>
    <t>Téléphone (Facturation)</t>
  </si>
  <si>
    <t>E-Mail 1</t>
  </si>
  <si>
    <t>E-Mail 1 Lié à</t>
  </si>
  <si>
    <t>E-Mail 2</t>
  </si>
  <si>
    <t>E-Mail 2 Lié à</t>
  </si>
  <si>
    <t>Généré le</t>
  </si>
  <si>
    <t>Bon de livraison</t>
  </si>
  <si>
    <t>Désignation</t>
  </si>
  <si>
    <t>Bancontact</t>
  </si>
  <si>
    <t>Heures d'ouverture</t>
  </si>
  <si>
    <t>Site internet</t>
  </si>
  <si>
    <t>Remarque</t>
  </si>
  <si>
    <t>IBAN</t>
  </si>
  <si>
    <t>Ref. Article</t>
  </si>
  <si>
    <t>Total TVA</t>
  </si>
  <si>
    <t>Rue Robesse 13H</t>
  </si>
  <si>
    <t>6041 Gosselies</t>
  </si>
  <si>
    <t>Belgique</t>
  </si>
  <si>
    <t>Français</t>
  </si>
  <si>
    <t>€</t>
  </si>
  <si>
    <t>CARO Maintenance S.A</t>
  </si>
  <si>
    <t>3ème Rue 12</t>
  </si>
  <si>
    <t>Jumet</t>
  </si>
  <si>
    <t>(+32) 071/487.858</t>
  </si>
  <si>
    <t>(+32) 071/472.778</t>
  </si>
  <si>
    <t>BE 0476.584.358</t>
  </si>
  <si>
    <t>info@caro-maintenance.be</t>
  </si>
  <si>
    <t>http://www.caro-maintenance.be/index.html</t>
  </si>
  <si>
    <t>Tel°:</t>
  </si>
  <si>
    <t>Fax°:</t>
  </si>
  <si>
    <t>VLR</t>
  </si>
  <si>
    <t>Téléphone : +32 (0)71 851 640</t>
  </si>
  <si>
    <t>Télécopie : +32 (0)71 851 640</t>
  </si>
  <si>
    <t>TVA : BE0000.000.000</t>
  </si>
  <si>
    <t>IBAN : BE00 0000 0000 0000</t>
  </si>
  <si>
    <t>BIC : 00000000</t>
  </si>
  <si>
    <t>E-mail : VLR@gmail.com</t>
  </si>
  <si>
    <t>Comptant (sans échéance)</t>
  </si>
  <si>
    <t>Votre commande :</t>
  </si>
  <si>
    <t>Notre référence :</t>
  </si>
  <si>
    <t>Date de l'envoi :</t>
  </si>
  <si>
    <t>Mode de règlement :</t>
  </si>
  <si>
    <t>Date de livraison :</t>
  </si>
  <si>
    <t>Lieux de livraison :</t>
  </si>
  <si>
    <t>Prix tot.
HTVA</t>
  </si>
  <si>
    <t>Qté
cmd.</t>
  </si>
  <si>
    <t>Qté
liv.</t>
  </si>
  <si>
    <t>Prix unit.
HTVA</t>
  </si>
  <si>
    <t>Qté
BO.</t>
  </si>
  <si>
    <t>Total HTVA</t>
  </si>
  <si>
    <t>Taux TVA</t>
  </si>
  <si>
    <t>Total TVAC</t>
  </si>
  <si>
    <t>Échéance :</t>
  </si>
  <si>
    <t>LIV_2015_06_004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</si>
</sst>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VLR-&quot;###,###,000,000"/>
    <numFmt numFmtId="165" formatCode="dd\-mm\-yy;@"/>
    <numFmt numFmtId="166" formatCode="yyyy\-mm\-dd;@"/>
    <numFmt numFmtId="167" formatCode="#,##0.00\ &quot;€&quot;"/>
    <numFmt numFmtId="168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name val="Arial"/>
      <family val="2"/>
    </font>
    <font>
      <sz val="12"/>
      <color theme="0"/>
      <name val="Arial"/>
      <family val="2"/>
    </font>
    <font>
      <sz val="12"/>
      <color theme="0"/>
      <name val="Arial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26"/>
      <color rgb="FF000000"/>
      <name val="Copperplate Gothic Bold"/>
      <family val="2"/>
    </font>
    <font>
      <sz val="14"/>
      <color theme="1"/>
      <name val="Arial"/>
      <family val="2"/>
    </font>
    <font>
      <b/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"/>
      <family val="2"/>
    </font>
    <font>
      <b/>
      <sz val="2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gray125">
        <fgColor theme="1" tint="0.499984740745262"/>
        <bgColor theme="8" tint="0.59996337778862885"/>
      </patternFill>
    </fill>
    <fill>
      <patternFill patternType="gray125">
        <fgColor theme="1" tint="0.499984740745262"/>
        <bgColor theme="9" tint="0.59996337778862885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/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quotePrefix="1" applyFon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166" fontId="2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9" fontId="1" fillId="0" borderId="12" xfId="1" applyFont="1" applyBorder="1" applyAlignment="1">
      <alignment horizontal="center" vertical="center"/>
    </xf>
    <xf numFmtId="9" fontId="1" fillId="0" borderId="13" xfId="1" applyFont="1" applyBorder="1" applyAlignment="1">
      <alignment horizontal="center" vertical="center"/>
    </xf>
    <xf numFmtId="9" fontId="1" fillId="0" borderId="15" xfId="1" applyFont="1" applyBorder="1" applyAlignment="1">
      <alignment horizontal="center" vertical="center"/>
    </xf>
    <xf numFmtId="0" fontId="0" fillId="0" borderId="7" xfId="0" applyBorder="1" applyAlignment="1"/>
    <xf numFmtId="168" fontId="1" fillId="0" borderId="7" xfId="0" applyNumberFormat="1" applyFont="1" applyBorder="1" applyAlignment="1">
      <alignment horizontal="left"/>
    </xf>
    <xf numFmtId="0" fontId="1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167" fontId="1" fillId="0" borderId="9" xfId="0" applyNumberFormat="1" applyFont="1" applyBorder="1" applyAlignment="1">
      <alignment horizontal="center" vertical="center"/>
    </xf>
    <xf numFmtId="167" fontId="1" fillId="0" borderId="10" xfId="0" applyNumberFormat="1" applyFont="1" applyBorder="1" applyAlignment="1">
      <alignment horizontal="center" vertical="center"/>
    </xf>
    <xf numFmtId="167" fontId="1" fillId="0" borderId="0" xfId="0" applyNumberFormat="1" applyFont="1" applyBorder="1" applyAlignment="1">
      <alignment horizontal="center" vertical="center"/>
    </xf>
    <xf numFmtId="167" fontId="1" fillId="0" borderId="23" xfId="0" applyNumberFormat="1" applyFont="1" applyBorder="1" applyAlignment="1">
      <alignment horizontal="center" vertical="center"/>
    </xf>
    <xf numFmtId="167" fontId="1" fillId="0" borderId="24" xfId="0" applyNumberFormat="1" applyFont="1" applyBorder="1" applyAlignment="1">
      <alignment horizontal="center" vertical="center"/>
    </xf>
    <xf numFmtId="167" fontId="1" fillId="0" borderId="21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7" fillId="0" borderId="2" xfId="0" applyFont="1" applyBorder="1" applyAlignment="1">
      <alignment horizontal="left"/>
    </xf>
    <xf numFmtId="0" fontId="12" fillId="0" borderId="4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167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9" fontId="11" fillId="0" borderId="0" xfId="1" applyFont="1" applyBorder="1" applyAlignment="1">
      <alignment horizontal="center"/>
    </xf>
    <xf numFmtId="9" fontId="11" fillId="0" borderId="5" xfId="1" applyFont="1" applyBorder="1" applyAlignment="1">
      <alignment horizontal="center"/>
    </xf>
    <xf numFmtId="167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167" fontId="12" fillId="0" borderId="7" xfId="0" applyNumberFormat="1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68" fontId="1" fillId="0" borderId="0" xfId="0" applyNumberFormat="1" applyFont="1" applyBorder="1" applyAlignment="1">
      <alignment horizontal="left"/>
    </xf>
    <xf numFmtId="168" fontId="1" fillId="0" borderId="5" xfId="0" applyNumberFormat="1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7" fontId="1" fillId="0" borderId="22" xfId="0" applyNumberFormat="1" applyFont="1" applyBorder="1" applyAlignment="1">
      <alignment horizontal="center" vertical="center"/>
    </xf>
    <xf numFmtId="167" fontId="1" fillId="0" borderId="14" xfId="0" applyNumberFormat="1" applyFont="1" applyBorder="1" applyAlignment="1">
      <alignment horizontal="center" vertical="center"/>
    </xf>
    <xf numFmtId="167" fontId="1" fillId="0" borderId="20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7" xfId="0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79">
    <dxf>
      <font>
        <b val="0"/>
        <strike val="0"/>
        <outline val="0"/>
        <shadow val="0"/>
        <u val="none"/>
        <vertAlign val="baseline"/>
        <sz val="12"/>
        <color theme="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0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66"/>
      <color rgb="FFFFFF00"/>
      <color rgb="FF00C800"/>
      <color rgb="FF0000C8"/>
      <color rgb="FF00AD00"/>
      <color rgb="FF00FF00"/>
      <color rgb="FF0000AD"/>
      <color rgb="FF000078"/>
      <color rgb="FF007800"/>
      <color rgb="FF00005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17</xdr:col>
          <xdr:colOff>0</xdr:colOff>
          <xdr:row>9</xdr:row>
          <xdr:rowOff>19050</xdr:rowOff>
        </xdr:to>
        <xdr:sp macro="" textlink="">
          <xdr:nvSpPr>
            <xdr:cNvPr id="6146" name="ComboBox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19050</xdr:colOff>
          <xdr:row>29</xdr:row>
          <xdr:rowOff>0</xdr:rowOff>
        </xdr:from>
        <xdr:to>
          <xdr:col>18</xdr:col>
          <xdr:colOff>3981450</xdr:colOff>
          <xdr:row>31</xdr:row>
          <xdr:rowOff>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Arial Narrow"/>
                </a:rPr>
                <a:t>Enregistrement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19050</xdr:colOff>
          <xdr:row>31</xdr:row>
          <xdr:rowOff>190500</xdr:rowOff>
        </xdr:from>
        <xdr:to>
          <xdr:col>18</xdr:col>
          <xdr:colOff>3981450</xdr:colOff>
          <xdr:row>34</xdr:row>
          <xdr:rowOff>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Arial Narrow"/>
                </a:rPr>
                <a:t>Impression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19050</xdr:colOff>
          <xdr:row>35</xdr:row>
          <xdr:rowOff>0</xdr:rowOff>
        </xdr:from>
        <xdr:to>
          <xdr:col>18</xdr:col>
          <xdr:colOff>3981450</xdr:colOff>
          <xdr:row>37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Arial Narrow"/>
                </a:rPr>
                <a:t>Enregistrement et impression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19050</xdr:colOff>
          <xdr:row>39</xdr:row>
          <xdr:rowOff>0</xdr:rowOff>
        </xdr:from>
        <xdr:to>
          <xdr:col>18</xdr:col>
          <xdr:colOff>3981450</xdr:colOff>
          <xdr:row>41</xdr:row>
          <xdr:rowOff>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Arial Narrow"/>
                </a:rPr>
                <a:t>Validation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19050</xdr:colOff>
          <xdr:row>43</xdr:row>
          <xdr:rowOff>0</xdr:rowOff>
        </xdr:from>
        <xdr:to>
          <xdr:col>18</xdr:col>
          <xdr:colOff>3981450</xdr:colOff>
          <xdr:row>45</xdr:row>
          <xdr:rowOff>9525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Arial Narrow"/>
                </a:rPr>
                <a:t>Raz du Facturier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Liste_des_clients" displayName="Liste_des_clients" ref="A1:AM2" headerRowDxfId="78" dataDxfId="77" totalsRowDxfId="76">
  <sortState ref="A2:AM3">
    <sortCondition ref="B2"/>
  </sortState>
  <tableColumns count="39">
    <tableColumn id="1" name="Nom (Société) où (Privé)" totalsRowLabel="Total" dataDxfId="75" totalsRowDxfId="74"/>
    <tableColumn id="2" name="Code" dataDxfId="73"/>
    <tableColumn id="3" name="Adresse" dataDxfId="72" totalsRowDxfId="71"/>
    <tableColumn id="4" name="Localité" dataDxfId="70" totalsRowDxfId="69"/>
    <tableColumn id="5" name="Code postal" dataDxfId="68" totalsRowDxfId="67"/>
    <tableColumn id="6" name="Pays" dataDxfId="66" totalsRowDxfId="65"/>
    <tableColumn id="7" name="Téléhone (société)" totalsRowFunction="count" dataDxfId="64" totalsRowDxfId="63"/>
    <tableColumn id="34" name="Téléphone (Facturation)" dataDxfId="62" totalsRowDxfId="61"/>
    <tableColumn id="8" name="Fax (Société)" dataDxfId="60" totalsRowDxfId="59"/>
    <tableColumn id="9" name="Téléphone 1" dataDxfId="58" totalsRowDxfId="57"/>
    <tableColumn id="10" name="Tél 1 Lié à" dataDxfId="56" totalsRowDxfId="55"/>
    <tableColumn id="11" name="Téléphone 2" dataDxfId="54" totalsRowDxfId="53"/>
    <tableColumn id="12" name="Tél 2 Lié à" dataDxfId="52" totalsRowDxfId="51"/>
    <tableColumn id="13" name="Téléphone 3" dataDxfId="50" totalsRowDxfId="49"/>
    <tableColumn id="14" name="Tél 3 Lié à" dataDxfId="48" totalsRowDxfId="47"/>
    <tableColumn id="15" name="Téléphone 4" dataDxfId="46" totalsRowDxfId="45"/>
    <tableColumn id="16" name="Tél 4 Lié à" dataDxfId="44" totalsRowDxfId="43"/>
    <tableColumn id="17" name="Téléphone 5" dataDxfId="42" totalsRowDxfId="41"/>
    <tableColumn id="18" name="Tél 5 Lié à" dataDxfId="40" totalsRowDxfId="39"/>
    <tableColumn id="19" name="Langue" dataDxfId="38" totalsRowDxfId="37"/>
    <tableColumn id="20" name="Devise" dataDxfId="36" totalsRowDxfId="35"/>
    <tableColumn id="21" name="Famille 1" dataDxfId="34" totalsRowDxfId="33"/>
    <tableColumn id="22" name="Famille 2" dataDxfId="32"/>
    <tableColumn id="23" name="Échéance" dataDxfId="31" totalsRowDxfId="30"/>
    <tableColumn id="24" name="Remise" dataDxfId="29" totalsRowDxfId="28"/>
    <tableColumn id="25" name="N° TVA" dataDxfId="27" totalsRowDxfId="26"/>
    <tableColumn id="39" name="IBAN" dataDxfId="25" totalsRowDxfId="24"/>
    <tableColumn id="26" name="E-Mail ( Société)" dataDxfId="23" totalsRowDxfId="22"/>
    <tableColumn id="27" name="E-Mail (Facturation)" dataDxfId="21" totalsRowDxfId="20"/>
    <tableColumn id="28" name="E-Mail 1" dataDxfId="19" totalsRowDxfId="18"/>
    <tableColumn id="29" name="E-Mail 1 Lié à" dataDxfId="17" totalsRowDxfId="16"/>
    <tableColumn id="30" name="E-Mail 2" dataDxfId="15" totalsRowDxfId="14"/>
    <tableColumn id="33" name="E-Mail 2 Lié à" dataDxfId="13" totalsRowDxfId="12"/>
    <tableColumn id="31" name="E-Mail 3" dataDxfId="11" totalsRowDxfId="10"/>
    <tableColumn id="32" name="E-Mail 3 Lié à" dataDxfId="9" totalsRowDxfId="8"/>
    <tableColumn id="37" name="Généré le" dataDxfId="7" totalsRowDxfId="6"/>
    <tableColumn id="36" name="Heures d'ouverture" dataDxfId="5" totalsRowDxfId="4"/>
    <tableColumn id="35" name="Site internet" dataDxfId="3" totalsRowDxfId="2"/>
    <tableColumn id="38" name="Remarque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DB212"/>
  <sheetViews>
    <sheetView tabSelected="1" view="pageLayout" topLeftCell="A10" zoomScale="130" zoomScaleNormal="100" zoomScaleSheetLayoutView="100" zoomScalePageLayoutView="130" workbookViewId="0">
      <selection activeCell="D6" sqref="D6"/>
    </sheetView>
  </sheetViews>
  <sheetFormatPr baseColWidth="10" defaultColWidth="11.28515625" defaultRowHeight="15" x14ac:dyDescent="0.25"/>
  <cols>
    <col min="1" max="1" width="11.7109375" customWidth="1"/>
    <col min="2" max="2" width="8.42578125" customWidth="1"/>
    <col min="3" max="3" width="20" customWidth="1"/>
    <col min="4" max="4" width="5" customWidth="1"/>
    <col min="5" max="5" width="3" customWidth="1"/>
    <col min="6" max="6" width="2" customWidth="1"/>
    <col min="7" max="7" width="0.5703125" customWidth="1"/>
    <col min="8" max="8" width="0.140625" customWidth="1"/>
    <col min="9" max="11" width="5.5703125" customWidth="1"/>
    <col min="12" max="12" width="1.140625" customWidth="1"/>
    <col min="13" max="13" width="2.28515625" customWidth="1"/>
    <col min="14" max="14" width="3.28515625" customWidth="1"/>
    <col min="15" max="15" width="4" customWidth="1"/>
    <col min="16" max="16" width="7.42578125" customWidth="1"/>
    <col min="17" max="17" width="6.7109375" customWidth="1"/>
    <col min="18" max="18" width="3.85546875" customWidth="1"/>
    <col min="19" max="19" width="79.7109375" customWidth="1"/>
    <col min="20" max="102" width="11.28515625" customWidth="1"/>
    <col min="103" max="105" width="11.28515625" style="2" customWidth="1"/>
  </cols>
  <sheetData>
    <row r="1" spans="1:22" ht="33.75" thickBot="1" x14ac:dyDescent="0.3">
      <c r="A1" s="96" t="s">
        <v>59</v>
      </c>
      <c r="B1" s="97"/>
      <c r="C1" s="98"/>
      <c r="E1" s="84" t="s">
        <v>35</v>
      </c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22" ht="15" customHeight="1" x14ac:dyDescent="0.25">
      <c r="S2" s="2"/>
      <c r="T2" s="2"/>
      <c r="U2" s="2"/>
      <c r="V2" s="2"/>
    </row>
    <row r="3" spans="1:22" ht="15" customHeight="1" x14ac:dyDescent="0.25">
      <c r="A3" s="87" t="s">
        <v>44</v>
      </c>
      <c r="B3" s="87"/>
      <c r="C3" s="87"/>
      <c r="S3" s="2"/>
      <c r="T3" s="2"/>
      <c r="U3" s="2"/>
      <c r="V3" s="2"/>
    </row>
    <row r="4" spans="1:22" ht="15" customHeight="1" x14ac:dyDescent="0.25">
      <c r="A4" s="87" t="s">
        <v>45</v>
      </c>
      <c r="B4" s="87"/>
      <c r="C4" s="87"/>
      <c r="S4" s="2"/>
      <c r="T4" s="2"/>
      <c r="U4" s="2"/>
      <c r="V4" s="2"/>
    </row>
    <row r="5" spans="1:22" ht="15" customHeight="1" x14ac:dyDescent="0.25">
      <c r="A5" s="7"/>
      <c r="B5" s="7"/>
      <c r="C5" s="7"/>
      <c r="S5" s="2"/>
      <c r="T5" s="2"/>
      <c r="U5" s="2"/>
      <c r="V5" s="2"/>
    </row>
    <row r="6" spans="1:22" ht="12" customHeight="1" thickBot="1" x14ac:dyDescent="0.3">
      <c r="A6" s="87" t="s">
        <v>60</v>
      </c>
      <c r="B6" s="87"/>
      <c r="C6" s="87"/>
      <c r="S6" s="2"/>
      <c r="T6" s="2"/>
      <c r="U6" s="2"/>
      <c r="V6" s="2"/>
    </row>
    <row r="7" spans="1:22" ht="3" customHeight="1" x14ac:dyDescent="0.25">
      <c r="A7" s="87"/>
      <c r="B7" s="87"/>
      <c r="C7" s="87"/>
      <c r="E7" s="88" t="s">
        <v>49</v>
      </c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90"/>
      <c r="S7" s="2"/>
      <c r="T7" s="2"/>
      <c r="U7" s="2"/>
      <c r="V7" s="2"/>
    </row>
    <row r="8" spans="1:22" ht="13.5" customHeight="1" x14ac:dyDescent="0.25">
      <c r="A8" s="87" t="s">
        <v>61</v>
      </c>
      <c r="B8" s="87"/>
      <c r="C8" s="87"/>
      <c r="E8" s="54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82"/>
      <c r="S8" s="2"/>
      <c r="T8" s="2"/>
      <c r="U8" s="2"/>
      <c r="V8" s="2"/>
    </row>
    <row r="9" spans="1:22" ht="1.5" customHeight="1" x14ac:dyDescent="0.25">
      <c r="A9" s="87"/>
      <c r="B9" s="87"/>
      <c r="C9" s="87"/>
      <c r="E9" s="54" t="str">
        <f>IF(E7="","",IF(ISNA(VLOOKUP(E7,Liste_des_clients[],3,FALSE)),"Inconnu",VLOOKUP(E7,Liste_des_clients[],3,FALSE)))</f>
        <v>3ème Rue 12</v>
      </c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82"/>
      <c r="S9" s="2"/>
      <c r="T9" s="2"/>
      <c r="U9" s="2"/>
      <c r="V9" s="2"/>
    </row>
    <row r="10" spans="1:22" ht="15" customHeight="1" x14ac:dyDescent="0.25">
      <c r="A10" s="87" t="s">
        <v>65</v>
      </c>
      <c r="B10" s="87"/>
      <c r="C10" s="87"/>
      <c r="E10" s="54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82"/>
      <c r="S10" s="2"/>
      <c r="T10" s="2"/>
      <c r="U10" s="2"/>
      <c r="V10" s="2"/>
    </row>
    <row r="11" spans="1:22" ht="15" customHeight="1" x14ac:dyDescent="0.25">
      <c r="A11" s="87" t="s">
        <v>62</v>
      </c>
      <c r="B11" s="87"/>
      <c r="C11" s="87"/>
      <c r="E11" s="54">
        <f>IF(E7="","",IF(ISNA(VLOOKUP(E7,Liste_des_clients[],5,FALSE)),"Inconnu",VLOOKUP(E7,Liste_des_clients[],5,FALSE)))</f>
        <v>6040</v>
      </c>
      <c r="F11" s="55"/>
      <c r="G11" s="55"/>
      <c r="H11" s="55"/>
      <c r="I11" s="55" t="str">
        <f>IF(E7="","",IF(ISNA(VLOOKUP(E7,Liste_des_clients[],4,FALSE)),"Inconnu",VLOOKUP(E7,Liste_des_clients[],4,FALSE)))</f>
        <v>Jumet</v>
      </c>
      <c r="J11" s="55"/>
      <c r="K11" s="55"/>
      <c r="L11" s="55"/>
      <c r="M11" s="55"/>
      <c r="N11" s="55"/>
      <c r="O11" s="55"/>
      <c r="P11" s="55"/>
      <c r="Q11" s="82"/>
      <c r="S11" s="2"/>
      <c r="T11" s="2"/>
      <c r="U11" s="2"/>
      <c r="V11" s="2"/>
    </row>
    <row r="12" spans="1:22" ht="1.35" customHeight="1" x14ac:dyDescent="0.25">
      <c r="A12" s="87"/>
      <c r="B12" s="87"/>
      <c r="C12" s="87"/>
      <c r="E12" s="54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82"/>
      <c r="S12" s="2"/>
      <c r="T12" s="2"/>
      <c r="U12" s="2"/>
      <c r="V12" s="2"/>
    </row>
    <row r="13" spans="1:22" ht="13.5" customHeight="1" x14ac:dyDescent="0.25">
      <c r="A13" s="87" t="s">
        <v>63</v>
      </c>
      <c r="B13" s="87"/>
      <c r="C13" s="87"/>
      <c r="E13" s="54" t="s">
        <v>57</v>
      </c>
      <c r="F13" s="55"/>
      <c r="G13" s="55" t="str">
        <f>IF(E7="","",IF(ISNA(VLOOKUP(E7,Liste_des_clients[],7,FALSE)),"Inconnu",VLOOKUP(E7,Liste_des_clients[],7,FALSE)))</f>
        <v>(+32) 071/487.858</v>
      </c>
      <c r="H13" s="55"/>
      <c r="I13" s="55"/>
      <c r="J13" s="55"/>
      <c r="K13" s="55"/>
      <c r="L13" s="55"/>
      <c r="M13" s="55" t="s">
        <v>58</v>
      </c>
      <c r="N13" s="55"/>
      <c r="O13" s="55" t="str">
        <f>IF(E7="","",IF(ISNA(VLOOKUP(E7,Liste_des_clients[],9,FALSE)),"Inconnu",VLOOKUP(E7,Liste_des_clients[],9,FALSE)))</f>
        <v>(+32) 071/472.778</v>
      </c>
      <c r="P13" s="55"/>
      <c r="Q13" s="82"/>
      <c r="S13" s="2"/>
      <c r="T13" s="2"/>
      <c r="U13" s="2"/>
      <c r="V13" s="2"/>
    </row>
    <row r="14" spans="1:22" ht="3" customHeight="1" thickBot="1" x14ac:dyDescent="0.3">
      <c r="A14" s="87" t="s">
        <v>64</v>
      </c>
      <c r="B14" s="87"/>
      <c r="C14" s="87"/>
      <c r="E14" s="56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83"/>
      <c r="S14" s="2"/>
      <c r="T14" s="2"/>
      <c r="U14" s="2"/>
      <c r="V14" s="2"/>
    </row>
    <row r="15" spans="1:22" ht="12" customHeight="1" x14ac:dyDescent="0.25">
      <c r="A15" s="87"/>
      <c r="B15" s="87"/>
      <c r="C15" s="87"/>
      <c r="S15" s="2"/>
      <c r="T15" s="2"/>
      <c r="U15" s="2"/>
      <c r="V15" s="2"/>
    </row>
    <row r="16" spans="1:22" ht="15" customHeight="1" thickBot="1" x14ac:dyDescent="0.3">
      <c r="E16" s="39"/>
      <c r="F16" s="39"/>
      <c r="S16" s="2"/>
      <c r="T16" s="2"/>
      <c r="U16" s="2"/>
      <c r="V16" s="2"/>
    </row>
    <row r="17" spans="1:22" ht="15.75" customHeight="1" x14ac:dyDescent="0.25">
      <c r="A17" s="95" t="s">
        <v>67</v>
      </c>
      <c r="B17" s="58"/>
      <c r="C17" s="76"/>
      <c r="D17" s="76"/>
      <c r="E17" s="76"/>
      <c r="F17" s="58" t="s">
        <v>81</v>
      </c>
      <c r="G17" s="58"/>
      <c r="H17" s="58"/>
      <c r="I17" s="58"/>
      <c r="J17" s="58"/>
      <c r="K17" s="58"/>
      <c r="L17" s="58"/>
      <c r="M17" s="58"/>
      <c r="N17" s="76" t="s">
        <v>66</v>
      </c>
      <c r="O17" s="76"/>
      <c r="P17" s="76"/>
      <c r="Q17" s="76"/>
      <c r="R17" s="77"/>
      <c r="S17" s="2"/>
      <c r="T17" s="2"/>
      <c r="U17" s="2"/>
      <c r="V17" s="2"/>
    </row>
    <row r="18" spans="1:22" ht="15.75" customHeight="1" x14ac:dyDescent="0.25">
      <c r="A18" s="93" t="s">
        <v>68</v>
      </c>
      <c r="B18" s="94"/>
      <c r="C18" s="99" t="s">
        <v>82</v>
      </c>
      <c r="D18" s="99"/>
      <c r="E18" s="99"/>
      <c r="F18" s="94" t="s">
        <v>71</v>
      </c>
      <c r="G18" s="94"/>
      <c r="H18" s="94"/>
      <c r="I18" s="94"/>
      <c r="J18" s="94"/>
      <c r="K18" s="94"/>
      <c r="L18" s="94"/>
      <c r="M18" s="94"/>
      <c r="N18" s="78"/>
      <c r="O18" s="78"/>
      <c r="P18" s="78"/>
      <c r="Q18" s="78"/>
      <c r="R18" s="79"/>
      <c r="S18" s="2"/>
      <c r="T18" s="2"/>
      <c r="U18" s="2"/>
      <c r="V18" s="2"/>
    </row>
    <row r="19" spans="1:22" ht="15.75" customHeight="1" thickBot="1" x14ac:dyDescent="0.3">
      <c r="A19" s="91" t="s">
        <v>69</v>
      </c>
      <c r="B19" s="92"/>
      <c r="C19" s="40">
        <f ca="1">TODAY()</f>
        <v>42175</v>
      </c>
      <c r="D19" s="40"/>
      <c r="E19" s="40"/>
      <c r="F19" s="92" t="s">
        <v>72</v>
      </c>
      <c r="G19" s="92"/>
      <c r="H19" s="92"/>
      <c r="I19" s="92"/>
      <c r="J19" s="92"/>
      <c r="K19" s="92"/>
      <c r="L19" s="92"/>
      <c r="M19" s="92"/>
      <c r="N19" s="80"/>
      <c r="O19" s="80"/>
      <c r="P19" s="80"/>
      <c r="Q19" s="80"/>
      <c r="R19" s="81"/>
      <c r="S19" s="2"/>
      <c r="T19" s="2"/>
      <c r="U19" s="2"/>
      <c r="V19" s="2"/>
    </row>
    <row r="20" spans="1:22" ht="34.700000000000003" customHeight="1" thickBot="1" x14ac:dyDescent="0.3">
      <c r="S20" s="2"/>
      <c r="T20" s="2"/>
      <c r="U20" s="2"/>
      <c r="V20" s="2"/>
    </row>
    <row r="21" spans="1:22" ht="38.25" customHeight="1" thickTop="1" thickBot="1" x14ac:dyDescent="0.3">
      <c r="A21" s="29" t="s">
        <v>42</v>
      </c>
      <c r="B21" s="42" t="s">
        <v>36</v>
      </c>
      <c r="C21" s="42"/>
      <c r="D21" s="42"/>
      <c r="E21" s="42"/>
      <c r="F21" s="42"/>
      <c r="G21" s="42"/>
      <c r="H21" s="42"/>
      <c r="I21" s="30" t="s">
        <v>74</v>
      </c>
      <c r="J21" s="30" t="s">
        <v>75</v>
      </c>
      <c r="K21" s="30" t="s">
        <v>77</v>
      </c>
      <c r="L21" s="43" t="s">
        <v>76</v>
      </c>
      <c r="M21" s="44"/>
      <c r="N21" s="44"/>
      <c r="O21" s="44"/>
      <c r="P21" s="29"/>
      <c r="Q21" s="41" t="s">
        <v>73</v>
      </c>
      <c r="R21" s="42"/>
    </row>
    <row r="22" spans="1:22" ht="15.75" customHeight="1" thickTop="1" x14ac:dyDescent="0.25">
      <c r="A22" s="31"/>
      <c r="B22" s="103" t="str">
        <f>IF(A22="","",IF(ISNA(VLOOKUP(A22,#REF!,2,FALSE)),"Inconnu",VLOOKUP(A22,#REF!,2,FALSE)))</f>
        <v/>
      </c>
      <c r="C22" s="104"/>
      <c r="D22" s="104"/>
      <c r="E22" s="104"/>
      <c r="F22" s="104"/>
      <c r="G22" s="104"/>
      <c r="H22" s="105"/>
      <c r="I22" s="32"/>
      <c r="J22" s="32"/>
      <c r="K22" s="32"/>
      <c r="L22" s="100" t="str">
        <f>IF(A22="","",IF(ISNA(VLOOKUP(A22,#REF!,17,FALSE)),"Inconnu",VLOOKUP(A22,#REF!,17,FALSE)))</f>
        <v/>
      </c>
      <c r="M22" s="101"/>
      <c r="N22" s="101"/>
      <c r="O22" s="102"/>
      <c r="P22" s="36"/>
      <c r="Q22" s="45" t="str">
        <f>IF(L22="","",(L22-(L22*P22))*I22)</f>
        <v/>
      </c>
      <c r="R22" s="46"/>
    </row>
    <row r="23" spans="1:22" ht="15.75" customHeight="1" x14ac:dyDescent="0.25">
      <c r="A23" s="33"/>
      <c r="B23" s="51" t="str">
        <f>IF(A23="","",IF(ISNA(VLOOKUP(A23,#REF!,2,FALSE)),"Inconnu",VLOOKUP(A23,#REF!,2,FALSE)))</f>
        <v/>
      </c>
      <c r="C23" s="52"/>
      <c r="D23" s="52"/>
      <c r="E23" s="52"/>
      <c r="F23" s="52"/>
      <c r="G23" s="52"/>
      <c r="H23" s="53"/>
      <c r="I23" s="28"/>
      <c r="J23" s="28"/>
      <c r="K23" s="28"/>
      <c r="L23" s="45" t="str">
        <f>IF(A23="","",IF(ISNA(VLOOKUP(A23,#REF!,17,FALSE)),"Inconnu",VLOOKUP(A23,#REF!,17,FALSE)))</f>
        <v/>
      </c>
      <c r="M23" s="47"/>
      <c r="N23" s="47"/>
      <c r="O23" s="46"/>
      <c r="P23" s="37"/>
      <c r="Q23" s="45" t="str">
        <f t="shared" ref="Q23:Q45" si="0">IF(L23="","",(L23-(L23*P23))*I23)</f>
        <v/>
      </c>
      <c r="R23" s="46"/>
    </row>
    <row r="24" spans="1:22" ht="15.75" customHeight="1" x14ac:dyDescent="0.25">
      <c r="A24" s="33"/>
      <c r="B24" s="51" t="str">
        <f>IF(A24="","",IF(ISNA(VLOOKUP(A24,#REF!,2,FALSE)),"Inconnu",VLOOKUP(A24,#REF!,2,FALSE)))</f>
        <v/>
      </c>
      <c r="C24" s="52"/>
      <c r="D24" s="52"/>
      <c r="E24" s="52"/>
      <c r="F24" s="52"/>
      <c r="G24" s="52"/>
      <c r="H24" s="53"/>
      <c r="I24" s="28"/>
      <c r="J24" s="28"/>
      <c r="K24" s="28"/>
      <c r="L24" s="45" t="str">
        <f>IF(A24="","",IF(ISNA(VLOOKUP(A24,#REF!,17,FALSE)),"Inconnu",VLOOKUP(A24,#REF!,17,FALSE)))</f>
        <v/>
      </c>
      <c r="M24" s="47"/>
      <c r="N24" s="47"/>
      <c r="O24" s="46"/>
      <c r="P24" s="37"/>
      <c r="Q24" s="45" t="str">
        <f t="shared" si="0"/>
        <v/>
      </c>
      <c r="R24" s="46"/>
    </row>
    <row r="25" spans="1:22" ht="15.75" customHeight="1" x14ac:dyDescent="0.25">
      <c r="A25" s="33"/>
      <c r="B25" s="51" t="str">
        <f>IF(A25="","",IF(ISNA(VLOOKUP(A25,#REF!,2,FALSE)),"Inconnu",VLOOKUP(A25,#REF!,2,FALSE)))</f>
        <v/>
      </c>
      <c r="C25" s="52"/>
      <c r="D25" s="52"/>
      <c r="E25" s="52"/>
      <c r="F25" s="52"/>
      <c r="G25" s="52"/>
      <c r="H25" s="53"/>
      <c r="I25" s="28"/>
      <c r="J25" s="28"/>
      <c r="K25" s="28"/>
      <c r="L25" s="45" t="str">
        <f>IF(A25="","",IF(ISNA(VLOOKUP(A25,#REF!,17,FALSE)),"Inconnu",VLOOKUP(A25,#REF!,17,FALSE)))</f>
        <v/>
      </c>
      <c r="M25" s="47"/>
      <c r="N25" s="47"/>
      <c r="O25" s="46"/>
      <c r="P25" s="37"/>
      <c r="Q25" s="45" t="str">
        <f t="shared" si="0"/>
        <v/>
      </c>
      <c r="R25" s="46"/>
    </row>
    <row r="26" spans="1:22" ht="15.75" customHeight="1" x14ac:dyDescent="0.25">
      <c r="A26" s="33"/>
      <c r="B26" s="51" t="str">
        <f>IF(A26="","",IF(ISNA(VLOOKUP(A26,#REF!,2,FALSE)),"Inconnu",VLOOKUP(A26,#REF!,2,FALSE)))</f>
        <v/>
      </c>
      <c r="C26" s="52"/>
      <c r="D26" s="52"/>
      <c r="E26" s="52"/>
      <c r="F26" s="52"/>
      <c r="G26" s="52"/>
      <c r="H26" s="53"/>
      <c r="I26" s="28"/>
      <c r="J26" s="28"/>
      <c r="K26" s="28" t="str">
        <f t="shared" ref="K26:K45" si="1">IF(I26="","",IF(I26=J26,"",I26-J26))</f>
        <v/>
      </c>
      <c r="L26" s="45" t="str">
        <f>IF(A26="","",IF(ISNA(VLOOKUP(A26,#REF!,17,FALSE)),"Inconnu",VLOOKUP(A26,#REF!,17,FALSE)))</f>
        <v/>
      </c>
      <c r="M26" s="47"/>
      <c r="N26" s="47"/>
      <c r="O26" s="46"/>
      <c r="P26" s="37"/>
      <c r="Q26" s="45" t="str">
        <f t="shared" si="0"/>
        <v/>
      </c>
      <c r="R26" s="46"/>
    </row>
    <row r="27" spans="1:22" ht="15.75" customHeight="1" x14ac:dyDescent="0.25">
      <c r="A27" s="33"/>
      <c r="B27" s="51" t="str">
        <f>IF(A27="","",IF(ISNA(VLOOKUP(A27,#REF!,2,FALSE)),"Inconnu",VLOOKUP(A27,#REF!,2,FALSE)))</f>
        <v/>
      </c>
      <c r="C27" s="52"/>
      <c r="D27" s="52"/>
      <c r="E27" s="52"/>
      <c r="F27" s="52"/>
      <c r="G27" s="52"/>
      <c r="H27" s="53"/>
      <c r="I27" s="28"/>
      <c r="J27" s="28"/>
      <c r="K27" s="28" t="str">
        <f t="shared" si="1"/>
        <v/>
      </c>
      <c r="L27" s="45" t="str">
        <f>IF(A27="","",IF(ISNA(VLOOKUP(A27,#REF!,17,FALSE)),"Inconnu",VLOOKUP(A27,#REF!,17,FALSE)))</f>
        <v/>
      </c>
      <c r="M27" s="47"/>
      <c r="N27" s="47"/>
      <c r="O27" s="46"/>
      <c r="P27" s="37"/>
      <c r="Q27" s="45" t="str">
        <f t="shared" si="0"/>
        <v/>
      </c>
      <c r="R27" s="46"/>
    </row>
    <row r="28" spans="1:22" ht="15.75" customHeight="1" x14ac:dyDescent="0.25">
      <c r="A28" s="33"/>
      <c r="B28" s="51" t="str">
        <f>IF(A28="","",IF(ISNA(VLOOKUP(A28,#REF!,2,FALSE)),"Inconnu",VLOOKUP(A28,#REF!,2,FALSE)))</f>
        <v/>
      </c>
      <c r="C28" s="52"/>
      <c r="D28" s="52"/>
      <c r="E28" s="52"/>
      <c r="F28" s="52"/>
      <c r="G28" s="52"/>
      <c r="H28" s="53"/>
      <c r="I28" s="28"/>
      <c r="J28" s="28"/>
      <c r="K28" s="28" t="str">
        <f t="shared" si="1"/>
        <v/>
      </c>
      <c r="L28" s="45" t="str">
        <f>IF(A28="","",IF(ISNA(VLOOKUP(A28,#REF!,17,FALSE)),"Inconnu",VLOOKUP(A28,#REF!,17,FALSE)))</f>
        <v/>
      </c>
      <c r="M28" s="47"/>
      <c r="N28" s="47"/>
      <c r="O28" s="46"/>
      <c r="P28" s="37"/>
      <c r="Q28" s="45" t="str">
        <f t="shared" si="0"/>
        <v/>
      </c>
      <c r="R28" s="46"/>
    </row>
    <row r="29" spans="1:22" ht="15.75" customHeight="1" x14ac:dyDescent="0.25">
      <c r="A29" s="33"/>
      <c r="B29" s="51" t="str">
        <f>IF(A29="","",IF(ISNA(VLOOKUP(A29,#REF!,2,FALSE)),"Inconnu",VLOOKUP(A29,#REF!,2,FALSE)))</f>
        <v/>
      </c>
      <c r="C29" s="52"/>
      <c r="D29" s="52"/>
      <c r="E29" s="52"/>
      <c r="F29" s="52"/>
      <c r="G29" s="52"/>
      <c r="H29" s="53"/>
      <c r="I29" s="28"/>
      <c r="J29" s="28"/>
      <c r="K29" s="28" t="str">
        <f t="shared" si="1"/>
        <v/>
      </c>
      <c r="L29" s="45" t="str">
        <f>IF(A29="","",IF(ISNA(VLOOKUP(A29,#REF!,17,FALSE)),"Inconnu",VLOOKUP(A29,#REF!,17,FALSE)))</f>
        <v/>
      </c>
      <c r="M29" s="47"/>
      <c r="N29" s="47"/>
      <c r="O29" s="46"/>
      <c r="P29" s="37"/>
      <c r="Q29" s="45" t="str">
        <f t="shared" si="0"/>
        <v/>
      </c>
      <c r="R29" s="46"/>
    </row>
    <row r="30" spans="1:22" ht="15.75" customHeight="1" x14ac:dyDescent="0.25">
      <c r="A30" s="33"/>
      <c r="B30" s="51" t="str">
        <f>IF(A30="","",IF(ISNA(VLOOKUP(A30,#REF!,2,FALSE)),"Inconnu",VLOOKUP(A30,#REF!,2,FALSE)))</f>
        <v/>
      </c>
      <c r="C30" s="52"/>
      <c r="D30" s="52"/>
      <c r="E30" s="52"/>
      <c r="F30" s="52"/>
      <c r="G30" s="52"/>
      <c r="H30" s="53"/>
      <c r="I30" s="28"/>
      <c r="J30" s="28"/>
      <c r="K30" s="28" t="str">
        <f t="shared" si="1"/>
        <v/>
      </c>
      <c r="L30" s="45" t="str">
        <f>IF(A30="","",IF(ISNA(VLOOKUP(A30,#REF!,17,FALSE)),"Inconnu",VLOOKUP(A30,#REF!,17,FALSE)))</f>
        <v/>
      </c>
      <c r="M30" s="47"/>
      <c r="N30" s="47"/>
      <c r="O30" s="46"/>
      <c r="P30" s="37"/>
      <c r="Q30" s="45" t="str">
        <f t="shared" si="0"/>
        <v/>
      </c>
      <c r="R30" s="46"/>
    </row>
    <row r="31" spans="1:22" ht="15.75" customHeight="1" x14ac:dyDescent="0.25">
      <c r="A31" s="33"/>
      <c r="B31" s="51" t="str">
        <f>IF(A31="","",IF(ISNA(VLOOKUP(A31,#REF!,2,FALSE)),"Inconnu",VLOOKUP(A31,#REF!,2,FALSE)))</f>
        <v/>
      </c>
      <c r="C31" s="52"/>
      <c r="D31" s="52"/>
      <c r="E31" s="52"/>
      <c r="F31" s="52"/>
      <c r="G31" s="52"/>
      <c r="H31" s="53"/>
      <c r="I31" s="28"/>
      <c r="J31" s="28"/>
      <c r="K31" s="28" t="str">
        <f t="shared" si="1"/>
        <v/>
      </c>
      <c r="L31" s="45" t="str">
        <f>IF(A31="","",IF(ISNA(VLOOKUP(A31,#REF!,17,FALSE)),"Inconnu",VLOOKUP(A31,#REF!,17,FALSE)))</f>
        <v/>
      </c>
      <c r="M31" s="47"/>
      <c r="N31" s="47"/>
      <c r="O31" s="46"/>
      <c r="P31" s="37"/>
      <c r="Q31" s="45" t="str">
        <f t="shared" si="0"/>
        <v/>
      </c>
      <c r="R31" s="46"/>
    </row>
    <row r="32" spans="1:22" ht="15.75" customHeight="1" x14ac:dyDescent="0.25">
      <c r="A32" s="33"/>
      <c r="B32" s="51" t="str">
        <f>IF(A32="","",IF(ISNA(VLOOKUP(A32,#REF!,2,FALSE)),"Inconnu",VLOOKUP(A32,#REF!,2,FALSE)))</f>
        <v/>
      </c>
      <c r="C32" s="52"/>
      <c r="D32" s="52"/>
      <c r="E32" s="52"/>
      <c r="F32" s="52"/>
      <c r="G32" s="52"/>
      <c r="H32" s="53"/>
      <c r="I32" s="28"/>
      <c r="J32" s="28"/>
      <c r="K32" s="28" t="str">
        <f t="shared" si="1"/>
        <v/>
      </c>
      <c r="L32" s="45" t="str">
        <f>IF(A32="","",IF(ISNA(VLOOKUP(A32,#REF!,17,FALSE)),"Inconnu",VLOOKUP(A32,#REF!,17,FALSE)))</f>
        <v/>
      </c>
      <c r="M32" s="47"/>
      <c r="N32" s="47"/>
      <c r="O32" s="46"/>
      <c r="P32" s="37"/>
      <c r="Q32" s="45" t="str">
        <f t="shared" si="0"/>
        <v/>
      </c>
      <c r="R32" s="46"/>
    </row>
    <row r="33" spans="1:18" ht="15.75" customHeight="1" x14ac:dyDescent="0.25">
      <c r="A33" s="33"/>
      <c r="B33" s="51" t="str">
        <f>IF(A33="","",IF(ISNA(VLOOKUP(A33,#REF!,2,FALSE)),"Inconnu",VLOOKUP(A33,#REF!,2,FALSE)))</f>
        <v/>
      </c>
      <c r="C33" s="52"/>
      <c r="D33" s="52"/>
      <c r="E33" s="52"/>
      <c r="F33" s="52"/>
      <c r="G33" s="52"/>
      <c r="H33" s="53"/>
      <c r="I33" s="28"/>
      <c r="J33" s="28"/>
      <c r="K33" s="28" t="str">
        <f t="shared" si="1"/>
        <v/>
      </c>
      <c r="L33" s="45" t="str">
        <f>IF(A33="","",IF(ISNA(VLOOKUP(A33,#REF!,17,FALSE)),"Inconnu",VLOOKUP(A33,#REF!,17,FALSE)))</f>
        <v/>
      </c>
      <c r="M33" s="47"/>
      <c r="N33" s="47"/>
      <c r="O33" s="46"/>
      <c r="P33" s="37"/>
      <c r="Q33" s="45" t="str">
        <f t="shared" si="0"/>
        <v/>
      </c>
      <c r="R33" s="46"/>
    </row>
    <row r="34" spans="1:18" ht="15.75" customHeight="1" x14ac:dyDescent="0.25">
      <c r="A34" s="33"/>
      <c r="B34" s="51" t="str">
        <f>IF(A34="","",IF(ISNA(VLOOKUP(A34,#REF!,2,FALSE)),"Inconnu",VLOOKUP(A34,#REF!,2,FALSE)))</f>
        <v/>
      </c>
      <c r="C34" s="52"/>
      <c r="D34" s="52"/>
      <c r="E34" s="52"/>
      <c r="F34" s="52"/>
      <c r="G34" s="52"/>
      <c r="H34" s="53"/>
      <c r="I34" s="28"/>
      <c r="J34" s="28"/>
      <c r="K34" s="28" t="str">
        <f t="shared" si="1"/>
        <v/>
      </c>
      <c r="L34" s="45" t="str">
        <f>IF(A34="","",IF(ISNA(VLOOKUP(A34,#REF!,17,FALSE)),"Inconnu",VLOOKUP(A34,#REF!,17,FALSE)))</f>
        <v/>
      </c>
      <c r="M34" s="47"/>
      <c r="N34" s="47"/>
      <c r="O34" s="46"/>
      <c r="P34" s="37"/>
      <c r="Q34" s="45" t="str">
        <f t="shared" si="0"/>
        <v/>
      </c>
      <c r="R34" s="46"/>
    </row>
    <row r="35" spans="1:18" ht="15.75" customHeight="1" x14ac:dyDescent="0.25">
      <c r="A35" s="33"/>
      <c r="B35" s="51" t="str">
        <f>IF(A35="","",IF(ISNA(VLOOKUP(A35,#REF!,2,FALSE)),"Inconnu",VLOOKUP(A35,#REF!,2,FALSE)))</f>
        <v/>
      </c>
      <c r="C35" s="52"/>
      <c r="D35" s="52"/>
      <c r="E35" s="52"/>
      <c r="F35" s="52"/>
      <c r="G35" s="52"/>
      <c r="H35" s="53"/>
      <c r="I35" s="28"/>
      <c r="J35" s="28"/>
      <c r="K35" s="28" t="str">
        <f t="shared" si="1"/>
        <v/>
      </c>
      <c r="L35" s="45" t="str">
        <f>IF(A35="","",IF(ISNA(VLOOKUP(A35,#REF!,17,FALSE)),"Inconnu",VLOOKUP(A35,#REF!,17,FALSE)))</f>
        <v/>
      </c>
      <c r="M35" s="47"/>
      <c r="N35" s="47"/>
      <c r="O35" s="46"/>
      <c r="P35" s="37"/>
      <c r="Q35" s="45" t="str">
        <f t="shared" si="0"/>
        <v/>
      </c>
      <c r="R35" s="46"/>
    </row>
    <row r="36" spans="1:18" ht="15.75" customHeight="1" x14ac:dyDescent="0.25">
      <c r="A36" s="33"/>
      <c r="B36" s="51" t="str">
        <f>IF(A36="","",IF(ISNA(VLOOKUP(A36,#REF!,2,FALSE)),"Inconnu",VLOOKUP(A36,#REF!,2,FALSE)))</f>
        <v/>
      </c>
      <c r="C36" s="52"/>
      <c r="D36" s="52"/>
      <c r="E36" s="52"/>
      <c r="F36" s="52"/>
      <c r="G36" s="52"/>
      <c r="H36" s="53"/>
      <c r="I36" s="28"/>
      <c r="J36" s="28"/>
      <c r="K36" s="28" t="str">
        <f t="shared" si="1"/>
        <v/>
      </c>
      <c r="L36" s="45" t="str">
        <f>IF(A36="","",IF(ISNA(VLOOKUP(A36,#REF!,17,FALSE)),"Inconnu",VLOOKUP(A36,#REF!,17,FALSE)))</f>
        <v/>
      </c>
      <c r="M36" s="47"/>
      <c r="N36" s="47"/>
      <c r="O36" s="46"/>
      <c r="P36" s="37"/>
      <c r="Q36" s="45" t="str">
        <f t="shared" si="0"/>
        <v/>
      </c>
      <c r="R36" s="46"/>
    </row>
    <row r="37" spans="1:18" ht="15.75" customHeight="1" x14ac:dyDescent="0.25">
      <c r="A37" s="33"/>
      <c r="B37" s="51" t="str">
        <f>IF(A37="","",IF(ISNA(VLOOKUP(A37,#REF!,2,FALSE)),"Inconnu",VLOOKUP(A37,#REF!,2,FALSE)))</f>
        <v/>
      </c>
      <c r="C37" s="52"/>
      <c r="D37" s="52"/>
      <c r="E37" s="52"/>
      <c r="F37" s="52"/>
      <c r="G37" s="52"/>
      <c r="H37" s="53"/>
      <c r="I37" s="28"/>
      <c r="J37" s="28"/>
      <c r="K37" s="28" t="str">
        <f t="shared" si="1"/>
        <v/>
      </c>
      <c r="L37" s="45" t="str">
        <f>IF(A37="","",IF(ISNA(VLOOKUP(A37,#REF!,17,FALSE)),"Inconnu",VLOOKUP(A37,#REF!,17,FALSE)))</f>
        <v/>
      </c>
      <c r="M37" s="47"/>
      <c r="N37" s="47"/>
      <c r="O37" s="46"/>
      <c r="P37" s="37"/>
      <c r="Q37" s="45" t="str">
        <f t="shared" si="0"/>
        <v/>
      </c>
      <c r="R37" s="46"/>
    </row>
    <row r="38" spans="1:18" ht="15.75" customHeight="1" x14ac:dyDescent="0.25">
      <c r="A38" s="33"/>
      <c r="B38" s="51" t="str">
        <f>IF(A38="","",IF(ISNA(VLOOKUP(A38,#REF!,2,FALSE)),"Inconnu",VLOOKUP(A38,#REF!,2,FALSE)))</f>
        <v/>
      </c>
      <c r="C38" s="52"/>
      <c r="D38" s="52"/>
      <c r="E38" s="52"/>
      <c r="F38" s="52"/>
      <c r="G38" s="52"/>
      <c r="H38" s="53"/>
      <c r="I38" s="28"/>
      <c r="J38" s="28"/>
      <c r="K38" s="28" t="str">
        <f t="shared" si="1"/>
        <v/>
      </c>
      <c r="L38" s="45" t="str">
        <f>IF(A38="","",IF(ISNA(VLOOKUP(A38,#REF!,17,FALSE)),"Inconnu",VLOOKUP(A38,#REF!,17,FALSE)))</f>
        <v/>
      </c>
      <c r="M38" s="47"/>
      <c r="N38" s="47"/>
      <c r="O38" s="46"/>
      <c r="P38" s="37"/>
      <c r="Q38" s="45" t="str">
        <f t="shared" si="0"/>
        <v/>
      </c>
      <c r="R38" s="46"/>
    </row>
    <row r="39" spans="1:18" ht="15.75" customHeight="1" x14ac:dyDescent="0.25">
      <c r="A39" s="33"/>
      <c r="B39" s="51" t="str">
        <f>IF(A39="","",IF(ISNA(VLOOKUP(A39,#REF!,2,FALSE)),"Inconnu",VLOOKUP(A39,#REF!,2,FALSE)))</f>
        <v/>
      </c>
      <c r="C39" s="52"/>
      <c r="D39" s="52"/>
      <c r="E39" s="52"/>
      <c r="F39" s="52"/>
      <c r="G39" s="52"/>
      <c r="H39" s="53"/>
      <c r="I39" s="28"/>
      <c r="J39" s="28"/>
      <c r="K39" s="28" t="str">
        <f t="shared" si="1"/>
        <v/>
      </c>
      <c r="L39" s="45" t="str">
        <f>IF(A39="","",IF(ISNA(VLOOKUP(A39,#REF!,17,FALSE)),"Inconnu",VLOOKUP(A39,#REF!,17,FALSE)))</f>
        <v/>
      </c>
      <c r="M39" s="47"/>
      <c r="N39" s="47"/>
      <c r="O39" s="46"/>
      <c r="P39" s="37"/>
      <c r="Q39" s="45" t="str">
        <f t="shared" si="0"/>
        <v/>
      </c>
      <c r="R39" s="46"/>
    </row>
    <row r="40" spans="1:18" ht="15.75" customHeight="1" x14ac:dyDescent="0.25">
      <c r="A40" s="33"/>
      <c r="B40" s="51" t="str">
        <f>IF(A40="","",IF(ISNA(VLOOKUP(A40,#REF!,2,FALSE)),"Inconnu",VLOOKUP(A40,#REF!,2,FALSE)))</f>
        <v/>
      </c>
      <c r="C40" s="52"/>
      <c r="D40" s="52"/>
      <c r="E40" s="52"/>
      <c r="F40" s="52"/>
      <c r="G40" s="52"/>
      <c r="H40" s="53"/>
      <c r="I40" s="28"/>
      <c r="J40" s="28"/>
      <c r="K40" s="28" t="str">
        <f t="shared" si="1"/>
        <v/>
      </c>
      <c r="L40" s="45" t="str">
        <f>IF(A40="","",IF(ISNA(VLOOKUP(A40,#REF!,17,FALSE)),"Inconnu",VLOOKUP(A40,#REF!,17,FALSE)))</f>
        <v/>
      </c>
      <c r="M40" s="47"/>
      <c r="N40" s="47"/>
      <c r="O40" s="46"/>
      <c r="P40" s="37"/>
      <c r="Q40" s="45" t="str">
        <f t="shared" si="0"/>
        <v/>
      </c>
      <c r="R40" s="46"/>
    </row>
    <row r="41" spans="1:18" ht="15.75" customHeight="1" x14ac:dyDescent="0.25">
      <c r="A41" s="33"/>
      <c r="B41" s="51" t="str">
        <f>IF(A41="","",IF(ISNA(VLOOKUP(A41,#REF!,2,FALSE)),"Inconnu",VLOOKUP(A41,#REF!,2,FALSE)))</f>
        <v/>
      </c>
      <c r="C41" s="52"/>
      <c r="D41" s="52"/>
      <c r="E41" s="52"/>
      <c r="F41" s="52"/>
      <c r="G41" s="52"/>
      <c r="H41" s="53"/>
      <c r="I41" s="28"/>
      <c r="J41" s="28"/>
      <c r="K41" s="28" t="str">
        <f t="shared" si="1"/>
        <v/>
      </c>
      <c r="L41" s="45" t="str">
        <f>IF(A41="","",IF(ISNA(VLOOKUP(A41,#REF!,17,FALSE)),"Inconnu",VLOOKUP(A41,#REF!,17,FALSE)))</f>
        <v/>
      </c>
      <c r="M41" s="47"/>
      <c r="N41" s="47"/>
      <c r="O41" s="46"/>
      <c r="P41" s="37"/>
      <c r="Q41" s="45" t="str">
        <f t="shared" si="0"/>
        <v/>
      </c>
      <c r="R41" s="46"/>
    </row>
    <row r="42" spans="1:18" ht="15.75" customHeight="1" x14ac:dyDescent="0.25">
      <c r="A42" s="33"/>
      <c r="B42" s="51" t="str">
        <f>IF(A42="","",IF(ISNA(VLOOKUP(A42,#REF!,2,FALSE)),"Inconnu",VLOOKUP(A42,#REF!,2,FALSE)))</f>
        <v/>
      </c>
      <c r="C42" s="52"/>
      <c r="D42" s="52"/>
      <c r="E42" s="52"/>
      <c r="F42" s="52"/>
      <c r="G42" s="52"/>
      <c r="H42" s="53"/>
      <c r="I42" s="28"/>
      <c r="J42" s="28"/>
      <c r="K42" s="28" t="str">
        <f t="shared" si="1"/>
        <v/>
      </c>
      <c r="L42" s="45" t="str">
        <f>IF(A42="","",IF(ISNA(VLOOKUP(A42,#REF!,17,FALSE)),"Inconnu",VLOOKUP(A42,#REF!,17,FALSE)))</f>
        <v/>
      </c>
      <c r="M42" s="47"/>
      <c r="N42" s="47"/>
      <c r="O42" s="46"/>
      <c r="P42" s="37"/>
      <c r="Q42" s="45" t="str">
        <f t="shared" si="0"/>
        <v/>
      </c>
      <c r="R42" s="46"/>
    </row>
    <row r="43" spans="1:18" ht="15.75" customHeight="1" x14ac:dyDescent="0.25">
      <c r="A43" s="33"/>
      <c r="B43" s="51" t="str">
        <f>IF(A43="","",IF(ISNA(VLOOKUP(A43,#REF!,2,FALSE)),"Inconnu",VLOOKUP(A43,#REF!,2,FALSE)))</f>
        <v/>
      </c>
      <c r="C43" s="52"/>
      <c r="D43" s="52"/>
      <c r="E43" s="52"/>
      <c r="F43" s="52"/>
      <c r="G43" s="52"/>
      <c r="H43" s="53"/>
      <c r="I43" s="28"/>
      <c r="J43" s="28"/>
      <c r="K43" s="28" t="str">
        <f t="shared" si="1"/>
        <v/>
      </c>
      <c r="L43" s="45" t="str">
        <f>IF(A43="","",IF(ISNA(VLOOKUP(A43,#REF!,17,FALSE)),"Inconnu",VLOOKUP(A43,#REF!,17,FALSE)))</f>
        <v/>
      </c>
      <c r="M43" s="47"/>
      <c r="N43" s="47"/>
      <c r="O43" s="46"/>
      <c r="P43" s="37"/>
      <c r="Q43" s="45" t="str">
        <f t="shared" si="0"/>
        <v/>
      </c>
      <c r="R43" s="46"/>
    </row>
    <row r="44" spans="1:18" ht="15.75" customHeight="1" x14ac:dyDescent="0.25">
      <c r="A44" s="33"/>
      <c r="B44" s="51" t="str">
        <f>IF(A44="","",IF(ISNA(VLOOKUP(A44,#REF!,2,FALSE)),"Inconnu",VLOOKUP(A44,#REF!,2,FALSE)))</f>
        <v/>
      </c>
      <c r="C44" s="52"/>
      <c r="D44" s="52"/>
      <c r="E44" s="52"/>
      <c r="F44" s="52"/>
      <c r="G44" s="52"/>
      <c r="H44" s="53"/>
      <c r="I44" s="28"/>
      <c r="J44" s="28"/>
      <c r="K44" s="28" t="str">
        <f t="shared" si="1"/>
        <v/>
      </c>
      <c r="L44" s="45" t="str">
        <f>IF(A44="","",IF(ISNA(VLOOKUP(A44,#REF!,17,FALSE)),"Inconnu",VLOOKUP(A44,#REF!,17,FALSE)))</f>
        <v/>
      </c>
      <c r="M44" s="47"/>
      <c r="N44" s="47"/>
      <c r="O44" s="46"/>
      <c r="P44" s="37"/>
      <c r="Q44" s="45" t="str">
        <f t="shared" si="0"/>
        <v/>
      </c>
      <c r="R44" s="46"/>
    </row>
    <row r="45" spans="1:18" ht="15.75" customHeight="1" thickBot="1" x14ac:dyDescent="0.3">
      <c r="A45" s="34"/>
      <c r="B45" s="110" t="str">
        <f>IF(A45="","",IF(ISNA(VLOOKUP(A45,#REF!,2,FALSE)),"Inconnu",VLOOKUP(A45,#REF!,2,FALSE)))</f>
        <v/>
      </c>
      <c r="C45" s="111"/>
      <c r="D45" s="111"/>
      <c r="E45" s="111"/>
      <c r="F45" s="111"/>
      <c r="G45" s="111"/>
      <c r="H45" s="112"/>
      <c r="I45" s="35"/>
      <c r="J45" s="35"/>
      <c r="K45" s="35" t="str">
        <f t="shared" si="1"/>
        <v/>
      </c>
      <c r="L45" s="48" t="str">
        <f>IF(A45="","",IF(ISNA(VLOOKUP(A45,#REF!,17,FALSE)),"Inconnu",VLOOKUP(A45,#REF!,17,FALSE)))</f>
        <v/>
      </c>
      <c r="M45" s="49"/>
      <c r="N45" s="49"/>
      <c r="O45" s="50"/>
      <c r="P45" s="38"/>
      <c r="Q45" s="48" t="str">
        <f t="shared" si="0"/>
        <v/>
      </c>
      <c r="R45" s="50"/>
    </row>
    <row r="46" spans="1:18" ht="5.25" customHeight="1" thickTop="1" thickBot="1" x14ac:dyDescent="0.3"/>
    <row r="47" spans="1:18" ht="18" x14ac:dyDescent="0.25">
      <c r="K47" s="74" t="s">
        <v>78</v>
      </c>
      <c r="L47" s="75"/>
      <c r="M47" s="75"/>
      <c r="N47" s="75"/>
      <c r="O47" s="75"/>
      <c r="P47" s="63">
        <f>SUM(Q22:R45)</f>
        <v>0</v>
      </c>
      <c r="Q47" s="64"/>
      <c r="R47" s="65"/>
    </row>
    <row r="48" spans="1:18" ht="18" x14ac:dyDescent="0.25">
      <c r="K48" s="59" t="s">
        <v>79</v>
      </c>
      <c r="L48" s="60"/>
      <c r="M48" s="60"/>
      <c r="N48" s="60"/>
      <c r="O48" s="60"/>
      <c r="P48" s="66">
        <v>0.21</v>
      </c>
      <c r="Q48" s="66"/>
      <c r="R48" s="67"/>
    </row>
    <row r="49" spans="1:18" ht="18.75" thickBot="1" x14ac:dyDescent="0.3">
      <c r="K49" s="59" t="s">
        <v>43</v>
      </c>
      <c r="L49" s="60"/>
      <c r="M49" s="60"/>
      <c r="N49" s="60"/>
      <c r="O49" s="60"/>
      <c r="P49" s="68">
        <f>P47*P48</f>
        <v>0</v>
      </c>
      <c r="Q49" s="69"/>
      <c r="R49" s="70"/>
    </row>
    <row r="50" spans="1:18" ht="19.5" thickTop="1" thickBot="1" x14ac:dyDescent="0.3">
      <c r="A50" s="106" t="s">
        <v>70</v>
      </c>
      <c r="B50" s="107"/>
      <c r="C50" s="108" t="s">
        <v>37</v>
      </c>
      <c r="D50" s="109"/>
      <c r="K50" s="61" t="s">
        <v>80</v>
      </c>
      <c r="L50" s="62"/>
      <c r="M50" s="62"/>
      <c r="N50" s="62"/>
      <c r="O50" s="62"/>
      <c r="P50" s="71">
        <f>P47+P49</f>
        <v>0</v>
      </c>
      <c r="Q50" s="72"/>
      <c r="R50" s="73"/>
    </row>
    <row r="51" spans="1:18" ht="15.75" customHeight="1" thickTop="1" x14ac:dyDescent="0.25"/>
    <row r="52" spans="1:18" ht="122.25" customHeight="1" x14ac:dyDescent="0.25"/>
    <row r="53" spans="1:18" ht="15.75" customHeight="1" x14ac:dyDescent="0.25"/>
    <row r="54" spans="1:18" ht="15.75" customHeight="1" x14ac:dyDescent="0.25"/>
    <row r="65" spans="19:102" ht="15.75" customHeight="1" x14ac:dyDescent="0.25"/>
    <row r="66" spans="19:102" ht="5.85" customHeight="1" x14ac:dyDescent="0.25"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</row>
    <row r="67" spans="19:102" ht="15" customHeight="1" x14ac:dyDescent="0.25"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</row>
    <row r="68" spans="19:102" ht="5.85" customHeight="1" x14ac:dyDescent="0.25"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</row>
    <row r="69" spans="19:102" ht="5.85" customHeight="1" x14ac:dyDescent="0.25"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</row>
    <row r="70" spans="19:102" ht="5.85" customHeight="1" x14ac:dyDescent="0.25"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</row>
    <row r="71" spans="19:102" ht="5.85" customHeight="1" x14ac:dyDescent="0.25"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</row>
    <row r="72" spans="19:102" ht="5.85" customHeight="1" x14ac:dyDescent="0.25"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</row>
    <row r="73" spans="19:102" ht="5.85" customHeight="1" x14ac:dyDescent="0.25"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</row>
    <row r="74" spans="19:102" ht="5.85" customHeight="1" x14ac:dyDescent="0.25"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</row>
    <row r="75" spans="19:102" ht="5.85" customHeight="1" x14ac:dyDescent="0.25"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</row>
    <row r="76" spans="19:102" ht="5.85" customHeight="1" x14ac:dyDescent="0.25"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</row>
    <row r="77" spans="19:102" ht="5.85" customHeight="1" x14ac:dyDescent="0.25"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</row>
    <row r="78" spans="19:102" ht="5.85" customHeight="1" x14ac:dyDescent="0.25"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</row>
    <row r="79" spans="19:102" ht="5.85" customHeight="1" x14ac:dyDescent="0.25"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</row>
    <row r="80" spans="19:102" ht="5.85" customHeight="1" x14ac:dyDescent="0.25"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</row>
    <row r="81" spans="19:102" ht="5.85" customHeight="1" x14ac:dyDescent="0.25"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</row>
    <row r="82" spans="19:102" ht="5.85" customHeight="1" x14ac:dyDescent="0.25"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</row>
    <row r="83" spans="19:102" ht="5.85" customHeight="1" x14ac:dyDescent="0.25"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</row>
    <row r="84" spans="19:102" ht="5.85" customHeight="1" x14ac:dyDescent="0.25"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</row>
    <row r="85" spans="19:102" ht="5.85" customHeight="1" x14ac:dyDescent="0.25"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</row>
    <row r="86" spans="19:102" ht="5.85" customHeight="1" x14ac:dyDescent="0.25"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</row>
    <row r="87" spans="19:102" ht="5.85" customHeight="1" x14ac:dyDescent="0.25"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</row>
    <row r="88" spans="19:102" ht="5.85" customHeight="1" x14ac:dyDescent="0.25"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</row>
    <row r="89" spans="19:102" ht="5.85" customHeight="1" x14ac:dyDescent="0.25"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</row>
    <row r="90" spans="19:102" ht="5.85" customHeight="1" x14ac:dyDescent="0.25"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</row>
    <row r="91" spans="19:102" ht="5.85" customHeight="1" x14ac:dyDescent="0.25"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</row>
    <row r="92" spans="19:102" ht="5.85" customHeight="1" x14ac:dyDescent="0.25"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</row>
    <row r="93" spans="19:102" ht="5.85" customHeight="1" x14ac:dyDescent="0.25"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</row>
    <row r="94" spans="19:102" ht="5.85" customHeight="1" x14ac:dyDescent="0.25"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</row>
    <row r="95" spans="19:102" ht="5.85" customHeight="1" x14ac:dyDescent="0.25"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</row>
    <row r="96" spans="19:102" ht="5.85" customHeight="1" x14ac:dyDescent="0.25"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</row>
    <row r="97" spans="19:102" ht="5.85" customHeight="1" x14ac:dyDescent="0.25"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</row>
    <row r="98" spans="19:102" ht="5.85" customHeight="1" x14ac:dyDescent="0.25"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</row>
    <row r="99" spans="19:102" ht="5.85" customHeight="1" x14ac:dyDescent="0.25"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</row>
    <row r="100" spans="19:102" ht="5.85" customHeight="1" x14ac:dyDescent="0.25"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</row>
    <row r="101" spans="19:102" ht="5.85" customHeight="1" x14ac:dyDescent="0.25"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</row>
    <row r="102" spans="19:102" ht="5.85" customHeight="1" x14ac:dyDescent="0.25"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</row>
    <row r="103" spans="19:102" ht="5.85" customHeight="1" x14ac:dyDescent="0.25"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</row>
    <row r="104" spans="19:102" ht="5.85" customHeight="1" x14ac:dyDescent="0.25"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</row>
    <row r="105" spans="19:102" ht="5.85" customHeight="1" x14ac:dyDescent="0.25"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</row>
    <row r="106" spans="19:102" ht="5.85" customHeight="1" x14ac:dyDescent="0.25"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</row>
    <row r="107" spans="19:102" ht="5.85" customHeight="1" x14ac:dyDescent="0.25"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</row>
    <row r="108" spans="19:102" ht="5.85" customHeight="1" x14ac:dyDescent="0.25"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</row>
    <row r="109" spans="19:102" ht="5.85" customHeight="1" x14ac:dyDescent="0.25"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</row>
    <row r="110" spans="19:102" ht="5.85" customHeight="1" x14ac:dyDescent="0.25"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</row>
    <row r="111" spans="19:102" ht="5.85" customHeight="1" x14ac:dyDescent="0.25"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</row>
    <row r="112" spans="19:102" ht="5.85" customHeight="1" x14ac:dyDescent="0.25"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</row>
    <row r="113" spans="19:102" ht="5.85" customHeight="1" x14ac:dyDescent="0.25"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</row>
    <row r="114" spans="19:102" ht="5.85" customHeight="1" x14ac:dyDescent="0.25"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</row>
    <row r="115" spans="19:102" ht="5.85" customHeight="1" x14ac:dyDescent="0.25"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</row>
    <row r="116" spans="19:102" ht="5.85" customHeight="1" x14ac:dyDescent="0.25"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</row>
    <row r="117" spans="19:102" ht="5.85" customHeight="1" x14ac:dyDescent="0.25"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</row>
    <row r="118" spans="19:102" ht="5.85" customHeight="1" x14ac:dyDescent="0.25"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</row>
    <row r="119" spans="19:102" ht="5.85" customHeight="1" x14ac:dyDescent="0.25"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</row>
    <row r="120" spans="19:102" ht="5.85" customHeight="1" x14ac:dyDescent="0.25"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</row>
    <row r="121" spans="19:102" ht="5.85" customHeight="1" x14ac:dyDescent="0.25"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</row>
    <row r="122" spans="19:102" ht="5.85" customHeight="1" x14ac:dyDescent="0.25"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</row>
    <row r="123" spans="19:102" ht="5.85" customHeight="1" x14ac:dyDescent="0.25"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</row>
    <row r="124" spans="19:102" ht="5.85" customHeight="1" x14ac:dyDescent="0.25"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</row>
    <row r="125" spans="19:102" ht="5.85" customHeight="1" x14ac:dyDescent="0.25"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</row>
    <row r="126" spans="19:102" ht="5.85" customHeight="1" x14ac:dyDescent="0.25"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</row>
    <row r="127" spans="19:102" ht="5.85" customHeight="1" x14ac:dyDescent="0.25"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</row>
    <row r="128" spans="19:102" ht="5.85" customHeight="1" x14ac:dyDescent="0.25"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</row>
    <row r="129" spans="19:102" ht="5.85" customHeight="1" x14ac:dyDescent="0.25"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</row>
    <row r="130" spans="19:102" ht="5.85" customHeight="1" x14ac:dyDescent="0.25"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</row>
    <row r="131" spans="19:102" ht="5.85" customHeight="1" x14ac:dyDescent="0.25"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</row>
    <row r="132" spans="19:102" ht="5.85" customHeight="1" x14ac:dyDescent="0.25"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</row>
    <row r="133" spans="19:102" ht="5.85" customHeight="1" x14ac:dyDescent="0.25"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</row>
    <row r="134" spans="19:102" ht="5.85" customHeight="1" x14ac:dyDescent="0.25"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</row>
    <row r="135" spans="19:102" ht="5.85" customHeight="1" x14ac:dyDescent="0.25"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</row>
    <row r="136" spans="19:102" ht="5.85" customHeight="1" x14ac:dyDescent="0.25"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</row>
    <row r="137" spans="19:102" ht="5.85" customHeight="1" x14ac:dyDescent="0.25"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</row>
    <row r="138" spans="19:102" ht="5.85" customHeight="1" x14ac:dyDescent="0.25"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</row>
    <row r="139" spans="19:102" ht="5.85" customHeight="1" x14ac:dyDescent="0.25"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</row>
    <row r="140" spans="19:102" ht="5.85" customHeight="1" x14ac:dyDescent="0.25"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</row>
    <row r="141" spans="19:102" ht="5.85" customHeight="1" x14ac:dyDescent="0.25"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</row>
    <row r="142" spans="19:102" ht="5.85" customHeight="1" x14ac:dyDescent="0.25"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</row>
    <row r="143" spans="19:102" ht="5.85" customHeight="1" x14ac:dyDescent="0.25"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</row>
    <row r="144" spans="19:102" ht="5.85" customHeight="1" x14ac:dyDescent="0.25"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</row>
    <row r="145" spans="19:102" ht="5.85" customHeight="1" x14ac:dyDescent="0.25"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</row>
    <row r="146" spans="19:102" ht="5.85" customHeight="1" x14ac:dyDescent="0.25"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</row>
    <row r="147" spans="19:102" ht="5.85" customHeight="1" x14ac:dyDescent="0.25"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</row>
    <row r="148" spans="19:102" ht="5.85" customHeight="1" x14ac:dyDescent="0.25"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</row>
    <row r="149" spans="19:102" ht="5.85" customHeight="1" x14ac:dyDescent="0.25"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</row>
    <row r="150" spans="19:102" ht="5.85" customHeight="1" x14ac:dyDescent="0.25"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</row>
    <row r="151" spans="19:102" ht="5.85" customHeight="1" x14ac:dyDescent="0.25"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</row>
    <row r="152" spans="19:102" ht="5.85" customHeight="1" x14ac:dyDescent="0.25"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</row>
    <row r="153" spans="19:102" ht="5.85" customHeight="1" x14ac:dyDescent="0.25"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</row>
    <row r="154" spans="19:102" ht="5.85" customHeight="1" x14ac:dyDescent="0.25"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</row>
    <row r="155" spans="19:102" ht="5.85" customHeight="1" x14ac:dyDescent="0.25"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</row>
    <row r="156" spans="19:102" ht="5.85" customHeight="1" x14ac:dyDescent="0.25"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</row>
    <row r="157" spans="19:102" ht="5.85" customHeight="1" x14ac:dyDescent="0.25"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</row>
    <row r="158" spans="19:102" ht="5.85" customHeight="1" x14ac:dyDescent="0.25"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</row>
    <row r="159" spans="19:102" ht="5.85" customHeight="1" x14ac:dyDescent="0.25"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</row>
    <row r="160" spans="19:102" ht="5.85" customHeight="1" x14ac:dyDescent="0.25"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</row>
    <row r="161" spans="19:102" ht="5.85" customHeight="1" x14ac:dyDescent="0.25"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</row>
    <row r="162" spans="19:102" ht="5.85" customHeight="1" x14ac:dyDescent="0.25"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</row>
    <row r="163" spans="19:102" ht="5.85" customHeight="1" x14ac:dyDescent="0.25"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</row>
    <row r="164" spans="19:102" ht="5.85" customHeight="1" x14ac:dyDescent="0.25"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</row>
    <row r="165" spans="19:102" ht="5.85" customHeight="1" x14ac:dyDescent="0.25"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</row>
    <row r="166" spans="19:102" ht="5.85" customHeight="1" x14ac:dyDescent="0.25"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</row>
    <row r="167" spans="19:102" ht="5.85" customHeight="1" x14ac:dyDescent="0.25"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</row>
    <row r="168" spans="19:102" ht="5.85" customHeight="1" x14ac:dyDescent="0.25"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</row>
    <row r="169" spans="19:102" ht="5.85" customHeight="1" x14ac:dyDescent="0.25"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</row>
    <row r="170" spans="19:102" ht="5.85" customHeight="1" x14ac:dyDescent="0.25"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</row>
    <row r="171" spans="19:102" ht="5.85" customHeight="1" x14ac:dyDescent="0.25"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</row>
    <row r="172" spans="19:102" ht="5.85" customHeight="1" x14ac:dyDescent="0.25"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</row>
    <row r="173" spans="19:102" ht="5.85" customHeight="1" x14ac:dyDescent="0.25"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</row>
    <row r="174" spans="19:102" ht="5.85" customHeight="1" x14ac:dyDescent="0.25"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</row>
    <row r="175" spans="19:102" ht="5.85" customHeight="1" x14ac:dyDescent="0.25"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</row>
    <row r="176" spans="19:102" ht="5.85" customHeight="1" x14ac:dyDescent="0.25"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</row>
    <row r="177" spans="19:102" ht="5.85" customHeight="1" x14ac:dyDescent="0.25"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</row>
    <row r="178" spans="19:102" ht="5.85" customHeight="1" x14ac:dyDescent="0.25"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</row>
    <row r="179" spans="19:102" ht="5.85" customHeight="1" x14ac:dyDescent="0.25"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</row>
    <row r="180" spans="19:102" ht="5.85" customHeight="1" x14ac:dyDescent="0.25"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</row>
    <row r="181" spans="19:102" ht="5.85" customHeight="1" x14ac:dyDescent="0.25"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</row>
    <row r="182" spans="19:102" ht="5.85" customHeight="1" x14ac:dyDescent="0.25"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</row>
    <row r="183" spans="19:102" ht="5.85" customHeight="1" x14ac:dyDescent="0.25"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</row>
    <row r="184" spans="19:102" ht="5.85" customHeight="1" x14ac:dyDescent="0.25"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</row>
    <row r="185" spans="19:102" ht="5.85" customHeight="1" x14ac:dyDescent="0.25"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</row>
    <row r="186" spans="19:102" ht="5.85" customHeight="1" x14ac:dyDescent="0.25"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</row>
    <row r="187" spans="19:102" ht="5.85" customHeight="1" x14ac:dyDescent="0.25"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</row>
    <row r="188" spans="19:102" ht="5.85" customHeight="1" x14ac:dyDescent="0.25"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</row>
    <row r="189" spans="19:102" ht="5.85" customHeight="1" x14ac:dyDescent="0.25"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</row>
    <row r="190" spans="19:102" ht="5.85" customHeight="1" x14ac:dyDescent="0.25"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</row>
    <row r="191" spans="19:102" ht="5.85" customHeight="1" x14ac:dyDescent="0.25"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</row>
    <row r="192" spans="19:102" ht="5.85" customHeight="1" x14ac:dyDescent="0.25"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</row>
    <row r="193" spans="19:106" ht="5.85" customHeight="1" x14ac:dyDescent="0.25"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</row>
    <row r="194" spans="19:106" ht="5.85" customHeight="1" x14ac:dyDescent="0.25"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</row>
    <row r="195" spans="19:106" ht="5.85" customHeight="1" x14ac:dyDescent="0.25"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</row>
    <row r="196" spans="19:106" ht="5.85" customHeight="1" x14ac:dyDescent="0.25"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</row>
    <row r="197" spans="19:106" ht="5.85" customHeight="1" x14ac:dyDescent="0.25"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</row>
    <row r="198" spans="19:106" ht="5.85" customHeight="1" x14ac:dyDescent="0.25"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</row>
    <row r="199" spans="19:106" ht="5.85" customHeight="1" x14ac:dyDescent="0.25"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</row>
    <row r="200" spans="19:106" ht="5.85" customHeight="1" x14ac:dyDescent="0.25"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</row>
    <row r="201" spans="19:106" ht="5.85" customHeight="1" x14ac:dyDescent="0.25"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</row>
    <row r="202" spans="19:106" ht="5.85" customHeight="1" x14ac:dyDescent="0.25"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</row>
    <row r="203" spans="19:106" ht="5.85" customHeight="1" x14ac:dyDescent="0.25"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DB203" s="2"/>
    </row>
    <row r="204" spans="19:106" ht="5.85" customHeight="1" x14ac:dyDescent="0.25"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DB204" s="2"/>
    </row>
    <row r="205" spans="19:106" ht="5.85" customHeight="1" x14ac:dyDescent="0.25"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DB205" s="2"/>
    </row>
    <row r="206" spans="19:106" ht="5.85" customHeight="1" x14ac:dyDescent="0.25"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DB206" s="2"/>
    </row>
    <row r="207" spans="19:106" ht="5.85" customHeight="1" x14ac:dyDescent="0.25"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</row>
    <row r="208" spans="19:106" ht="5.85" customHeight="1" x14ac:dyDescent="0.25"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</row>
    <row r="209" spans="19:101" ht="5.85" customHeight="1" x14ac:dyDescent="0.25"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</row>
    <row r="210" spans="19:101" ht="5.85" customHeight="1" x14ac:dyDescent="0.25"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</row>
    <row r="211" spans="19:101" x14ac:dyDescent="0.25"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</row>
    <row r="212" spans="19:101" x14ac:dyDescent="0.25"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</row>
  </sheetData>
  <dataConsolidate/>
  <mergeCells count="115">
    <mergeCell ref="F18:M18"/>
    <mergeCell ref="F19:M19"/>
    <mergeCell ref="L22:O22"/>
    <mergeCell ref="B22:H22"/>
    <mergeCell ref="B23:H23"/>
    <mergeCell ref="B24:H24"/>
    <mergeCell ref="B21:H21"/>
    <mergeCell ref="B30:H30"/>
    <mergeCell ref="A50:B50"/>
    <mergeCell ref="C50:D50"/>
    <mergeCell ref="L44:O44"/>
    <mergeCell ref="L42:O42"/>
    <mergeCell ref="L40:O40"/>
    <mergeCell ref="L38:O38"/>
    <mergeCell ref="B42:H42"/>
    <mergeCell ref="B43:H43"/>
    <mergeCell ref="B44:H44"/>
    <mergeCell ref="L43:O43"/>
    <mergeCell ref="L41:O41"/>
    <mergeCell ref="B37:H37"/>
    <mergeCell ref="B38:H38"/>
    <mergeCell ref="B45:H45"/>
    <mergeCell ref="L23:O23"/>
    <mergeCell ref="L24:O24"/>
    <mergeCell ref="N17:R17"/>
    <mergeCell ref="N18:R18"/>
    <mergeCell ref="N19:R19"/>
    <mergeCell ref="I11:Q12"/>
    <mergeCell ref="G13:L14"/>
    <mergeCell ref="M13:N14"/>
    <mergeCell ref="O13:Q14"/>
    <mergeCell ref="E1:Q1"/>
    <mergeCell ref="A3:C3"/>
    <mergeCell ref="A4:C4"/>
    <mergeCell ref="A6:C7"/>
    <mergeCell ref="A8:C9"/>
    <mergeCell ref="E7:Q8"/>
    <mergeCell ref="E9:Q10"/>
    <mergeCell ref="A19:B19"/>
    <mergeCell ref="A18:B18"/>
    <mergeCell ref="A17:B17"/>
    <mergeCell ref="A14:C15"/>
    <mergeCell ref="A1:C1"/>
    <mergeCell ref="A11:C12"/>
    <mergeCell ref="A13:C13"/>
    <mergeCell ref="A10:C10"/>
    <mergeCell ref="C17:E17"/>
    <mergeCell ref="C18:E18"/>
    <mergeCell ref="E13:F14"/>
    <mergeCell ref="E11:H12"/>
    <mergeCell ref="F17:M17"/>
    <mergeCell ref="K48:O48"/>
    <mergeCell ref="K49:O49"/>
    <mergeCell ref="K50:O50"/>
    <mergeCell ref="P47:R47"/>
    <mergeCell ref="P48:R48"/>
    <mergeCell ref="P49:R49"/>
    <mergeCell ref="P50:R50"/>
    <mergeCell ref="Q28:R28"/>
    <mergeCell ref="Q29:R29"/>
    <mergeCell ref="Q30:R30"/>
    <mergeCell ref="Q45:R45"/>
    <mergeCell ref="K47:O47"/>
    <mergeCell ref="L39:O39"/>
    <mergeCell ref="L37:O37"/>
    <mergeCell ref="L35:O35"/>
    <mergeCell ref="L33:O33"/>
    <mergeCell ref="L31:O31"/>
    <mergeCell ref="L32:O32"/>
    <mergeCell ref="L36:O36"/>
    <mergeCell ref="L34:O34"/>
    <mergeCell ref="Q44:R44"/>
    <mergeCell ref="L27:O27"/>
    <mergeCell ref="L28:O28"/>
    <mergeCell ref="L29:O29"/>
    <mergeCell ref="L30:O30"/>
    <mergeCell ref="L45:O45"/>
    <mergeCell ref="B33:H33"/>
    <mergeCell ref="B25:H25"/>
    <mergeCell ref="B26:H26"/>
    <mergeCell ref="B27:H27"/>
    <mergeCell ref="B28:H28"/>
    <mergeCell ref="B29:H29"/>
    <mergeCell ref="B39:H39"/>
    <mergeCell ref="B40:H40"/>
    <mergeCell ref="B41:H41"/>
    <mergeCell ref="B31:H31"/>
    <mergeCell ref="B32:H32"/>
    <mergeCell ref="B34:H34"/>
    <mergeCell ref="B35:H35"/>
    <mergeCell ref="B36:H36"/>
    <mergeCell ref="C19:E19"/>
    <mergeCell ref="Q21:R21"/>
    <mergeCell ref="L21:O21"/>
    <mergeCell ref="Q22:R22"/>
    <mergeCell ref="Q43:R43"/>
    <mergeCell ref="Q42:R42"/>
    <mergeCell ref="Q23:R23"/>
    <mergeCell ref="Q24:R24"/>
    <mergeCell ref="Q25:R25"/>
    <mergeCell ref="Q26:R26"/>
    <mergeCell ref="Q27:R27"/>
    <mergeCell ref="Q31:R31"/>
    <mergeCell ref="Q36:R36"/>
    <mergeCell ref="Q35:R35"/>
    <mergeCell ref="Q34:R34"/>
    <mergeCell ref="Q33:R33"/>
    <mergeCell ref="Q32:R32"/>
    <mergeCell ref="Q41:R41"/>
    <mergeCell ref="Q40:R40"/>
    <mergeCell ref="Q39:R39"/>
    <mergeCell ref="Q38:R38"/>
    <mergeCell ref="Q37:R37"/>
    <mergeCell ref="L25:O25"/>
    <mergeCell ref="L26:O26"/>
  </mergeCells>
  <dataValidations count="4">
    <dataValidation type="list" allowBlank="1" showInputMessage="1" showErrorMessage="1" sqref="P21">
      <formula1>Facture_Remise</formula1>
    </dataValidation>
    <dataValidation type="list" allowBlank="1" showInputMessage="1" showErrorMessage="1" sqref="E1">
      <formula1>Facture_Type_de_Facture</formula1>
    </dataValidation>
    <dataValidation type="list" allowBlank="1" showInputMessage="1" showErrorMessage="1" sqref="N17:R17">
      <formula1>Facture_Échéance</formula1>
    </dataValidation>
    <dataValidation type="list" allowBlank="1" showInputMessage="1" showErrorMessage="1" sqref="C50:D50">
      <formula1>Facture_Mode_de_règlement</formula1>
    </dataValidation>
  </dataValidations>
  <pageMargins left="0.39370078740157483" right="0.31496062992125984" top="0.47244094488188981" bottom="0" header="0" footer="0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6146" r:id="rId4" name="ComboBox1">
          <controlPr defaultSize="0" autoLine="0" r:id="rId5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17</xdr:col>
                <xdr:colOff>0</xdr:colOff>
                <xdr:row>9</xdr:row>
                <xdr:rowOff>19050</xdr:rowOff>
              </to>
            </anchor>
          </controlPr>
        </control>
      </mc:Choice>
      <mc:Fallback>
        <control shapeId="6146" r:id="rId4" name="ComboBox1"/>
      </mc:Fallback>
    </mc:AlternateContent>
    <mc:AlternateContent xmlns:mc="http://schemas.openxmlformats.org/markup-compatibility/2006">
      <mc:Choice Requires="x14">
        <control shapeId="6149" r:id="rId6" name="Button 5">
          <controlPr defaultSize="0" print="0" autoFill="0" autoPict="0" macro="[0]!lance_USF1">
            <anchor moveWithCells="1" sizeWithCells="1">
              <from>
                <xdr:col>18</xdr:col>
                <xdr:colOff>19050</xdr:colOff>
                <xdr:row>29</xdr:row>
                <xdr:rowOff>0</xdr:rowOff>
              </from>
              <to>
                <xdr:col>18</xdr:col>
                <xdr:colOff>3981450</xdr:colOff>
                <xdr:row>31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0" r:id="rId7" name="Button 6">
          <controlPr defaultSize="0" print="0" autoFill="0" autoPict="0">
            <anchor moveWithCells="1" sizeWithCells="1">
              <from>
                <xdr:col>18</xdr:col>
                <xdr:colOff>19050</xdr:colOff>
                <xdr:row>31</xdr:row>
                <xdr:rowOff>190500</xdr:rowOff>
              </from>
              <to>
                <xdr:col>18</xdr:col>
                <xdr:colOff>3981450</xdr:colOff>
                <xdr:row>34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1" r:id="rId8" name="Button 7">
          <controlPr defaultSize="0" print="0" autoFill="0" autoPict="0" macro="[0]!lance_USF2">
            <anchor moveWithCells="1" sizeWithCells="1">
              <from>
                <xdr:col>18</xdr:col>
                <xdr:colOff>19050</xdr:colOff>
                <xdr:row>35</xdr:row>
                <xdr:rowOff>0</xdr:rowOff>
              </from>
              <to>
                <xdr:col>18</xdr:col>
                <xdr:colOff>3981450</xdr:colOff>
                <xdr:row>37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2" r:id="rId9" name="Button 8">
          <controlPr defaultSize="0" print="0" autoFill="0" autoPict="0">
            <anchor moveWithCells="1" sizeWithCells="1">
              <from>
                <xdr:col>18</xdr:col>
                <xdr:colOff>19050</xdr:colOff>
                <xdr:row>39</xdr:row>
                <xdr:rowOff>0</xdr:rowOff>
              </from>
              <to>
                <xdr:col>18</xdr:col>
                <xdr:colOff>3981450</xdr:colOff>
                <xdr:row>41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3" r:id="rId10" name="Button 9">
          <controlPr defaultSize="0" print="0" autoFill="0" autoPict="0">
            <anchor moveWithCells="1" sizeWithCells="1">
              <from>
                <xdr:col>18</xdr:col>
                <xdr:colOff>19050</xdr:colOff>
                <xdr:row>43</xdr:row>
                <xdr:rowOff>0</xdr:rowOff>
              </from>
              <to>
                <xdr:col>18</xdr:col>
                <xdr:colOff>3981450</xdr:colOff>
                <xdr:row>45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-0.499984740745262"/>
  </sheetPr>
  <dimension ref="A1:AW2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14" sqref="B14"/>
    </sheetView>
  </sheetViews>
  <sheetFormatPr baseColWidth="10" defaultRowHeight="15" x14ac:dyDescent="0.25"/>
  <cols>
    <col min="1" max="27" width="29.7109375" style="1" customWidth="1"/>
    <col min="28" max="28" width="28.5703125" style="1" bestFit="1" customWidth="1"/>
    <col min="29" max="37" width="29.7109375" style="1" customWidth="1"/>
    <col min="38" max="38" width="29.7109375" style="10" customWidth="1"/>
    <col min="39" max="39" width="44.140625" style="27" bestFit="1" customWidth="1"/>
    <col min="40" max="49" width="11.42578125" style="1"/>
  </cols>
  <sheetData>
    <row r="1" spans="1:48" s="13" customFormat="1" x14ac:dyDescent="0.2">
      <c r="A1" s="11" t="s">
        <v>7</v>
      </c>
      <c r="B1" s="11" t="s">
        <v>0</v>
      </c>
      <c r="C1" s="11" t="s">
        <v>1</v>
      </c>
      <c r="D1" s="11" t="s">
        <v>3</v>
      </c>
      <c r="E1" s="11" t="s">
        <v>2</v>
      </c>
      <c r="F1" s="11" t="s">
        <v>4</v>
      </c>
      <c r="G1" s="11" t="s">
        <v>28</v>
      </c>
      <c r="H1" s="11" t="s">
        <v>29</v>
      </c>
      <c r="I1" s="11" t="s">
        <v>8</v>
      </c>
      <c r="J1" s="11" t="s">
        <v>5</v>
      </c>
      <c r="K1" s="11" t="s">
        <v>9</v>
      </c>
      <c r="L1" s="11" t="s">
        <v>6</v>
      </c>
      <c r="M1" s="11" t="s">
        <v>10</v>
      </c>
      <c r="N1" s="11" t="s">
        <v>11</v>
      </c>
      <c r="O1" s="11" t="s">
        <v>12</v>
      </c>
      <c r="P1" s="14" t="s">
        <v>13</v>
      </c>
      <c r="Q1" s="14" t="s">
        <v>14</v>
      </c>
      <c r="R1" s="14" t="s">
        <v>15</v>
      </c>
      <c r="S1" s="14" t="s">
        <v>16</v>
      </c>
      <c r="T1" s="11" t="s">
        <v>17</v>
      </c>
      <c r="U1" s="11" t="s">
        <v>18</v>
      </c>
      <c r="V1" s="11" t="s">
        <v>19</v>
      </c>
      <c r="W1" s="11" t="s">
        <v>20</v>
      </c>
      <c r="X1" s="11" t="s">
        <v>21</v>
      </c>
      <c r="Y1" s="12" t="s">
        <v>22</v>
      </c>
      <c r="Z1" s="11" t="s">
        <v>23</v>
      </c>
      <c r="AA1" s="11" t="s">
        <v>41</v>
      </c>
      <c r="AB1" s="11" t="s">
        <v>24</v>
      </c>
      <c r="AC1" s="11" t="s">
        <v>25</v>
      </c>
      <c r="AD1" s="11" t="s">
        <v>30</v>
      </c>
      <c r="AE1" s="11" t="s">
        <v>31</v>
      </c>
      <c r="AF1" s="11" t="s">
        <v>32</v>
      </c>
      <c r="AG1" s="11" t="s">
        <v>33</v>
      </c>
      <c r="AH1" s="11" t="s">
        <v>26</v>
      </c>
      <c r="AI1" s="11" t="s">
        <v>27</v>
      </c>
      <c r="AJ1" s="19" t="s">
        <v>34</v>
      </c>
      <c r="AK1" s="11" t="s">
        <v>38</v>
      </c>
      <c r="AL1" s="24" t="s">
        <v>39</v>
      </c>
      <c r="AM1" s="25" t="s">
        <v>40</v>
      </c>
      <c r="AN1" s="11"/>
      <c r="AO1" s="11"/>
      <c r="AP1" s="11"/>
      <c r="AQ1" s="11"/>
      <c r="AR1" s="11"/>
      <c r="AS1" s="11"/>
      <c r="AT1" s="11"/>
      <c r="AU1" s="11"/>
      <c r="AV1" s="11"/>
    </row>
    <row r="2" spans="1:48" s="22" customFormat="1" x14ac:dyDescent="0.2">
      <c r="A2" s="5" t="s">
        <v>49</v>
      </c>
      <c r="B2" s="5"/>
      <c r="C2" s="5" t="s">
        <v>50</v>
      </c>
      <c r="D2" s="5" t="s">
        <v>51</v>
      </c>
      <c r="E2" s="5">
        <v>6040</v>
      </c>
      <c r="F2" s="5" t="s">
        <v>46</v>
      </c>
      <c r="G2" s="5" t="s">
        <v>52</v>
      </c>
      <c r="H2" s="5"/>
      <c r="I2" s="5" t="s">
        <v>53</v>
      </c>
      <c r="J2" s="5"/>
      <c r="K2" s="5"/>
      <c r="L2" s="5"/>
      <c r="M2" s="5"/>
      <c r="N2" s="5"/>
      <c r="O2" s="5"/>
      <c r="P2" s="4"/>
      <c r="Q2" s="4"/>
      <c r="R2" s="4"/>
      <c r="S2" s="4"/>
      <c r="T2" s="5" t="s">
        <v>47</v>
      </c>
      <c r="U2" s="5" t="s">
        <v>48</v>
      </c>
      <c r="V2" s="5"/>
      <c r="W2" s="5"/>
      <c r="X2" s="5"/>
      <c r="Y2" s="20"/>
      <c r="Z2" s="5" t="s">
        <v>54</v>
      </c>
      <c r="AA2" s="5"/>
      <c r="AB2" s="5" t="s">
        <v>55</v>
      </c>
      <c r="AC2" s="5"/>
      <c r="AD2" s="5"/>
      <c r="AE2" s="5"/>
      <c r="AF2" s="5"/>
      <c r="AG2" s="5"/>
      <c r="AH2" s="5"/>
      <c r="AI2" s="5"/>
      <c r="AJ2" s="23">
        <v>42149</v>
      </c>
      <c r="AK2" s="5"/>
      <c r="AL2" s="5"/>
      <c r="AM2" s="3" t="s">
        <v>56</v>
      </c>
      <c r="AN2" s="5"/>
      <c r="AO2" s="5"/>
      <c r="AP2" s="5"/>
      <c r="AQ2" s="5"/>
      <c r="AR2" s="5"/>
      <c r="AS2" s="5"/>
      <c r="AT2" s="5"/>
      <c r="AU2" s="5"/>
      <c r="AV2" s="5"/>
    </row>
    <row r="3" spans="1:48" s="22" customFormat="1" x14ac:dyDescent="0.2">
      <c r="A3" s="15"/>
      <c r="B3" s="15"/>
      <c r="C3" s="15"/>
      <c r="D3" s="15"/>
      <c r="E3" s="15"/>
      <c r="F3" s="15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7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8"/>
      <c r="AM3" s="26"/>
      <c r="AN3" s="5"/>
      <c r="AO3" s="5"/>
      <c r="AP3" s="5"/>
      <c r="AQ3" s="5"/>
      <c r="AR3" s="5"/>
      <c r="AS3" s="5"/>
      <c r="AT3" s="5"/>
      <c r="AU3" s="5"/>
      <c r="AV3" s="5"/>
    </row>
    <row r="4" spans="1:48" s="22" customForma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0"/>
      <c r="AM4" s="27"/>
      <c r="AN4" s="5"/>
      <c r="AO4" s="5"/>
      <c r="AP4" s="5"/>
      <c r="AQ4" s="5"/>
      <c r="AR4" s="5"/>
      <c r="AS4" s="5"/>
      <c r="AT4" s="5"/>
      <c r="AU4" s="5"/>
      <c r="AV4" s="5"/>
    </row>
    <row r="5" spans="1:48" s="22" customForma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0"/>
      <c r="AM5" s="27"/>
      <c r="AN5" s="5"/>
      <c r="AO5" s="5"/>
      <c r="AP5" s="5"/>
      <c r="AQ5" s="5"/>
      <c r="AR5" s="5"/>
      <c r="AS5" s="5"/>
      <c r="AT5" s="5"/>
      <c r="AU5" s="5"/>
      <c r="AV5" s="5"/>
    </row>
    <row r="6" spans="1:48" s="22" customForma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0"/>
      <c r="AM6" s="27"/>
      <c r="AN6" s="5"/>
      <c r="AO6" s="5"/>
      <c r="AP6" s="5"/>
      <c r="AQ6" s="5"/>
      <c r="AR6" s="5"/>
      <c r="AS6" s="5"/>
      <c r="AT6" s="5"/>
      <c r="AU6" s="5"/>
      <c r="AV6" s="5"/>
    </row>
    <row r="7" spans="1:48" s="22" customForma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0"/>
      <c r="AM7" s="27"/>
      <c r="AN7" s="5"/>
      <c r="AO7" s="5"/>
      <c r="AP7" s="5"/>
      <c r="AQ7" s="5"/>
      <c r="AR7" s="5"/>
      <c r="AS7" s="5"/>
      <c r="AT7" s="5"/>
      <c r="AU7" s="5"/>
      <c r="AV7" s="5"/>
    </row>
    <row r="8" spans="1:48" s="22" customForma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0"/>
      <c r="AM8" s="27"/>
      <c r="AN8" s="5"/>
      <c r="AO8" s="5"/>
      <c r="AP8" s="5"/>
      <c r="AQ8" s="5"/>
      <c r="AR8" s="5"/>
      <c r="AS8" s="5"/>
      <c r="AT8" s="5"/>
      <c r="AU8" s="5"/>
      <c r="AV8" s="5"/>
    </row>
    <row r="9" spans="1:48" s="22" customForma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0"/>
      <c r="AM9" s="27"/>
      <c r="AN9" s="5"/>
      <c r="AO9" s="5"/>
      <c r="AP9" s="5"/>
      <c r="AQ9" s="5"/>
      <c r="AR9" s="5"/>
      <c r="AS9" s="5"/>
      <c r="AT9" s="5"/>
      <c r="AU9" s="5"/>
      <c r="AV9" s="5"/>
    </row>
    <row r="10" spans="1:48" s="22" customForma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0"/>
      <c r="AM10" s="27"/>
      <c r="AN10" s="5"/>
      <c r="AO10" s="5"/>
      <c r="AP10" s="5"/>
      <c r="AQ10" s="5"/>
      <c r="AR10" s="5"/>
      <c r="AS10" s="5"/>
      <c r="AT10" s="5"/>
      <c r="AU10" s="5"/>
      <c r="AV10" s="5"/>
    </row>
    <row r="11" spans="1:48" s="22" customForma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0"/>
      <c r="AM11" s="27"/>
      <c r="AN11" s="5"/>
      <c r="AO11" s="5"/>
      <c r="AP11" s="5"/>
      <c r="AQ11" s="5"/>
      <c r="AR11" s="5"/>
      <c r="AS11" s="5"/>
      <c r="AT11" s="5"/>
      <c r="AU11" s="5"/>
      <c r="AV11" s="5"/>
    </row>
    <row r="12" spans="1:48" s="22" customForma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0"/>
      <c r="AM12" s="27"/>
      <c r="AN12" s="5"/>
      <c r="AO12" s="5"/>
      <c r="AP12" s="5"/>
      <c r="AQ12" s="5"/>
      <c r="AR12" s="5"/>
      <c r="AS12" s="5"/>
      <c r="AT12" s="5"/>
      <c r="AU12" s="5"/>
      <c r="AV12" s="5"/>
    </row>
    <row r="13" spans="1:48" s="22" customForma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0"/>
      <c r="AM13" s="27"/>
      <c r="AN13" s="5"/>
      <c r="AO13" s="5"/>
      <c r="AP13" s="5"/>
      <c r="AQ13" s="5"/>
      <c r="AR13" s="5"/>
      <c r="AS13" s="5"/>
      <c r="AT13" s="5"/>
      <c r="AU13" s="5"/>
      <c r="AV13" s="5"/>
    </row>
    <row r="14" spans="1:48" s="22" customForma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0"/>
      <c r="AM14" s="27"/>
      <c r="AN14" s="5"/>
      <c r="AO14" s="5"/>
      <c r="AP14" s="5"/>
      <c r="AQ14" s="5"/>
      <c r="AR14" s="5"/>
      <c r="AS14" s="5"/>
      <c r="AT14" s="5"/>
      <c r="AU14" s="5"/>
      <c r="AV14" s="5"/>
    </row>
    <row r="15" spans="1:48" s="13" customForma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0"/>
      <c r="AM15" s="27"/>
      <c r="AN15" s="11"/>
      <c r="AO15" s="11"/>
      <c r="AP15" s="11"/>
      <c r="AQ15" s="11"/>
      <c r="AR15" s="11"/>
      <c r="AS15" s="11"/>
      <c r="AT15" s="11"/>
      <c r="AU15" s="11"/>
      <c r="AV15" s="11"/>
    </row>
    <row r="16" spans="1:48" s="22" customForma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0"/>
      <c r="AM16" s="27"/>
      <c r="AN16" s="5"/>
      <c r="AO16" s="5"/>
      <c r="AP16" s="5"/>
      <c r="AQ16" s="5"/>
      <c r="AR16" s="5"/>
      <c r="AS16" s="5"/>
      <c r="AT16" s="5"/>
      <c r="AU16" s="5"/>
      <c r="AV16" s="5"/>
    </row>
    <row r="17" spans="1:49" s="22" customForma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0"/>
      <c r="AM17" s="27"/>
      <c r="AN17" s="5"/>
      <c r="AO17" s="5"/>
      <c r="AP17" s="5"/>
      <c r="AQ17" s="5"/>
      <c r="AR17" s="5"/>
      <c r="AS17" s="5"/>
      <c r="AT17" s="5"/>
      <c r="AU17" s="5"/>
      <c r="AV17" s="5"/>
    </row>
    <row r="18" spans="1:49" s="6" customForma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0"/>
      <c r="AM18" s="27"/>
      <c r="AN18" s="21"/>
      <c r="AO18" s="21"/>
      <c r="AP18" s="21"/>
      <c r="AQ18" s="21"/>
      <c r="AR18" s="21"/>
      <c r="AS18" s="21"/>
      <c r="AT18" s="21"/>
      <c r="AU18" s="21"/>
      <c r="AV18" s="21"/>
    </row>
    <row r="19" spans="1:49" s="13" customForma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0"/>
      <c r="AM19" s="27"/>
      <c r="AN19" s="11"/>
      <c r="AO19" s="11"/>
      <c r="AP19" s="11"/>
      <c r="AQ19" s="11"/>
      <c r="AR19" s="11"/>
      <c r="AS19" s="11"/>
      <c r="AT19" s="11"/>
      <c r="AU19" s="11"/>
      <c r="AV19" s="11"/>
    </row>
    <row r="20" spans="1:49" s="9" customForma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0"/>
      <c r="AM20" s="27"/>
      <c r="AN20" s="8"/>
      <c r="AO20" s="8"/>
      <c r="AP20" s="8"/>
      <c r="AQ20" s="8"/>
      <c r="AR20" s="8"/>
      <c r="AS20" s="8"/>
      <c r="AT20" s="8"/>
      <c r="AU20" s="8"/>
      <c r="AV20" s="8"/>
      <c r="AW20" s="8"/>
    </row>
  </sheetData>
  <dataValidations count="2">
    <dataValidation type="list" allowBlank="1" showInputMessage="1" showErrorMessage="1" sqref="X1:X2">
      <formula1>Client__Échéance</formula1>
    </dataValidation>
    <dataValidation type="list" allowBlank="1" showInputMessage="1" showErrorMessage="1" sqref="V1:W2">
      <formula1>Client_Famille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Nouvel facture</vt:lpstr>
      <vt:lpstr>Liste des Clients</vt:lpstr>
      <vt:lpstr>Facture_Nom_L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Corps_Renard_J</dc:creator>
  <cp:lastModifiedBy>Corps-Renard_J</cp:lastModifiedBy>
  <cp:lastPrinted>2015-06-19T16:34:35Z</cp:lastPrinted>
  <dcterms:created xsi:type="dcterms:W3CDTF">2012-10-17T18:04:04Z</dcterms:created>
  <dcterms:modified xsi:type="dcterms:W3CDTF">2015-06-19T22:01:18Z</dcterms:modified>
</cp:coreProperties>
</file>