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14115" windowHeight="8730" activeTab="3"/>
  </bookViews>
  <sheets>
    <sheet name="Base de donnée" sheetId="1" r:id="rId1"/>
    <sheet name="Entrée de marchandises" sheetId="2" r:id="rId2"/>
    <sheet name="Sortie de marchandises" sheetId="3" r:id="rId3"/>
    <sheet name="Etat du stock" sheetId="4" r:id="rId4"/>
  </sheets>
  <definedNames>
    <definedName name="abiumù">'Etat du stock'!$A$14</definedName>
    <definedName name="Prix">OFFSET('Base de donnée'!$G$5,0,0,COUNTA('Base de donnée'!$G$5:$G$65532))</definedName>
    <definedName name="Ref">OFFSET('Base de donnée'!$F$5,0,0,COUNTA('Base de donnée'!$F$5:$F$65532))</definedName>
    <definedName name="RefStock">OFFSET('Etat du stock'!$A$5,0,0,COUNTA('Etat du stock'!$A1048575:$A$65531))</definedName>
  </definedNames>
  <calcPr calcId="125725"/>
  <customWorkbookViews>
    <customWorkbookView name="FRICHE Leandre - Affichage personnalisé" guid="{429E1932-7239-4E91-96CE-C1EFAAFC664E}" mergeInterval="0" personalView="1" maximized="1" xWindow="1" yWindow="1" windowWidth="1676" windowHeight="820" activeSheetId="1"/>
  </customWorkbookViews>
</workbook>
</file>

<file path=xl/calcChain.xml><?xml version="1.0" encoding="utf-8"?>
<calcChain xmlns="http://schemas.openxmlformats.org/spreadsheetml/2006/main">
  <c r="P5" i="2"/>
  <c r="D7" i="3"/>
  <c r="H7" s="1"/>
  <c r="P5"/>
  <c r="N5"/>
  <c r="D9"/>
  <c r="H9" s="1"/>
  <c r="D7" i="2"/>
  <c r="H7" s="1"/>
  <c r="N5"/>
  <c r="D9"/>
  <c r="H9" s="1"/>
  <c r="C19" i="4"/>
  <c r="D19"/>
  <c r="B19"/>
</calcChain>
</file>

<file path=xl/sharedStrings.xml><?xml version="1.0" encoding="utf-8"?>
<sst xmlns="http://schemas.openxmlformats.org/spreadsheetml/2006/main" count="68" uniqueCount="47">
  <si>
    <t>Désignation</t>
  </si>
  <si>
    <t>Base de données articles</t>
  </si>
  <si>
    <t>Famille</t>
  </si>
  <si>
    <t>Entrée (achat) de marchandises</t>
  </si>
  <si>
    <t>Prix HT</t>
  </si>
  <si>
    <t>TVA</t>
  </si>
  <si>
    <t>Sortie (vente) de marchandises</t>
  </si>
  <si>
    <t>Etat du stock</t>
  </si>
  <si>
    <t>Montant stock HT</t>
  </si>
  <si>
    <t>Montant Stock TTC</t>
  </si>
  <si>
    <t>Qté en stock</t>
  </si>
  <si>
    <t>TOTAL</t>
  </si>
  <si>
    <t>Prix unitaire HT</t>
  </si>
  <si>
    <t>Prix total TTC</t>
  </si>
  <si>
    <t>Quantité</t>
  </si>
  <si>
    <t>Prix total HT</t>
  </si>
  <si>
    <t>Prix unitaire TTC</t>
  </si>
  <si>
    <t>Stock initial</t>
  </si>
  <si>
    <t>Stock après achat</t>
  </si>
  <si>
    <t>Stock après vente</t>
  </si>
  <si>
    <t>Représentation</t>
  </si>
  <si>
    <t>Ball-socket</t>
  </si>
  <si>
    <t>BS 100</t>
  </si>
  <si>
    <t>BS 150</t>
  </si>
  <si>
    <t>BS 300</t>
  </si>
  <si>
    <t>Connecteur droit</t>
  </si>
  <si>
    <t>CD 15 A</t>
  </si>
  <si>
    <t>CD 30 A</t>
  </si>
  <si>
    <t>CD 60 A</t>
  </si>
  <si>
    <t>Tendeur d'ancrage</t>
  </si>
  <si>
    <t>TA 60</t>
  </si>
  <si>
    <t>TA 15 B</t>
  </si>
  <si>
    <t>TA 30 B</t>
  </si>
  <si>
    <t>Emplacement</t>
  </si>
  <si>
    <t xml:space="preserve">  </t>
  </si>
  <si>
    <t>Liaison</t>
  </si>
  <si>
    <t xml:space="preserve">Liaison </t>
  </si>
  <si>
    <t>Réglage</t>
  </si>
  <si>
    <t>N° article</t>
  </si>
  <si>
    <t xml:space="preserve">Dans cette feuille se situe la partie sortie marchandise , la référence le prix et la quantité en stock apparait </t>
  </si>
  <si>
    <t xml:space="preserve">Cette feuille servira à rentrer les entrées marchandises en fonction de la référence, un calcul du coût total est effectué (HT et TTC) ainsi qu'une addition au sotck après achat </t>
  </si>
  <si>
    <t>Nom / Référence</t>
  </si>
  <si>
    <t>Numéro article</t>
  </si>
  <si>
    <t xml:space="preserve">Dans cette partie le calcul des entrées et sorties se fera automatiquement de même que pour le montant </t>
  </si>
  <si>
    <t>AP 60</t>
  </si>
  <si>
    <t>anneau de protection</t>
  </si>
  <si>
    <t>protection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</si>
</sst>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"/>
  </numFmts>
  <fonts count="7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gray0625">
        <fgColor indexed="22"/>
      </patternFill>
    </fill>
    <fill>
      <patternFill patternType="lightGray">
        <fgColor indexed="12"/>
      </patternFill>
    </fill>
    <fill>
      <patternFill patternType="lightGray">
        <fgColor indexed="53"/>
      </patternFill>
    </fill>
    <fill>
      <patternFill patternType="lightGray">
        <fgColor indexed="57"/>
      </patternFill>
    </fill>
    <fill>
      <patternFill patternType="lightGray">
        <fgColor indexed="10"/>
      </patternFill>
    </fill>
  </fills>
  <borders count="32">
    <border>
      <left/>
      <right/>
      <top/>
      <bottom/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55"/>
      </left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64"/>
      </right>
      <top style="medium">
        <color indexed="64"/>
      </top>
      <bottom style="medium">
        <color indexed="55"/>
      </bottom>
      <diagonal/>
    </border>
    <border>
      <left style="medium">
        <color indexed="55"/>
      </left>
      <right style="medium">
        <color indexed="64"/>
      </right>
      <top style="medium">
        <color indexed="55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/>
    <xf numFmtId="0" fontId="3" fillId="0" borderId="1" xfId="0" applyFont="1" applyBorder="1"/>
    <xf numFmtId="0" fontId="4" fillId="2" borderId="2" xfId="0" applyFont="1" applyFill="1" applyBorder="1" applyAlignment="1">
      <alignment horizontal="center"/>
    </xf>
    <xf numFmtId="7" fontId="4" fillId="2" borderId="2" xfId="0" applyNumberFormat="1" applyFont="1" applyFill="1" applyBorder="1" applyAlignment="1">
      <alignment horizontal="center"/>
    </xf>
    <xf numFmtId="10" fontId="4" fillId="2" borderId="2" xfId="0" applyNumberFormat="1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4" borderId="6" xfId="0" applyFill="1" applyBorder="1" applyAlignment="1">
      <alignment vertical="center"/>
    </xf>
    <xf numFmtId="7" fontId="0" fillId="5" borderId="6" xfId="0" applyNumberForma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4" borderId="8" xfId="0" applyFill="1" applyBorder="1" applyAlignment="1">
      <alignment vertical="center"/>
    </xf>
    <xf numFmtId="7" fontId="0" fillId="5" borderId="8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0" fillId="6" borderId="4" xfId="0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164" fontId="0" fillId="6" borderId="8" xfId="0" applyNumberForma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5" xfId="0" applyFill="1" applyBorder="1" applyAlignment="1">
      <alignment vertical="center"/>
    </xf>
    <xf numFmtId="0" fontId="0" fillId="4" borderId="16" xfId="0" applyFill="1" applyBorder="1" applyAlignment="1">
      <alignment horizontal="left" vertical="center"/>
    </xf>
    <xf numFmtId="8" fontId="0" fillId="0" borderId="17" xfId="0" applyNumberFormat="1" applyBorder="1" applyAlignment="1">
      <alignment vertical="center"/>
    </xf>
    <xf numFmtId="8" fontId="0" fillId="0" borderId="18" xfId="0" applyNumberFormat="1" applyBorder="1" applyAlignment="1">
      <alignment vertical="center"/>
    </xf>
    <xf numFmtId="8" fontId="0" fillId="0" borderId="11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8" fontId="0" fillId="0" borderId="19" xfId="0" applyNumberFormat="1" applyBorder="1" applyAlignment="1">
      <alignment vertical="center"/>
    </xf>
    <xf numFmtId="7" fontId="0" fillId="0" borderId="19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7" fontId="0" fillId="0" borderId="20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1" xfId="0" applyBorder="1" applyAlignment="1">
      <alignment vertical="center"/>
    </xf>
    <xf numFmtId="0" fontId="6" fillId="0" borderId="0" xfId="0" applyFont="1" applyAlignment="1">
      <alignment vertical="center"/>
    </xf>
    <xf numFmtId="0" fontId="5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</cellXfs>
  <cellStyles count="1">
    <cellStyle name="Normal" xfId="0" builtinId="0"/>
  </cellStyles>
  <dxfs count="11">
    <dxf>
      <fill>
        <patternFill>
          <bgColor rgb="FFFF66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C060B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123825</xdr:rowOff>
    </xdr:from>
    <xdr:to>
      <xdr:col>2</xdr:col>
      <xdr:colOff>1790700</xdr:colOff>
      <xdr:row>12</xdr:row>
      <xdr:rowOff>361950</xdr:rowOff>
    </xdr:to>
    <xdr:pic>
      <xdr:nvPicPr>
        <xdr:cNvPr id="4371" name="Image 4" descr="t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1725" y="4953000"/>
          <a:ext cx="1762125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9"/>
  <sheetViews>
    <sheetView topLeftCell="A7" workbookViewId="0">
      <selection activeCell="E20" sqref="E20"/>
    </sheetView>
  </sheetViews>
  <sheetFormatPr baseColWidth="10" defaultRowHeight="12.75"/>
  <cols>
    <col min="1" max="1" width="20.140625" style="1" customWidth="1"/>
    <col min="2" max="2" width="17.5703125" style="1" customWidth="1"/>
    <col min="3" max="3" width="27.7109375" style="1" customWidth="1"/>
    <col min="4" max="4" width="17.5703125" style="1" customWidth="1"/>
    <col min="5" max="5" width="13.5703125" style="1" customWidth="1"/>
    <col min="6" max="16384" width="11.42578125" style="1"/>
  </cols>
  <sheetData>
    <row r="1" spans="1:15" ht="18">
      <c r="A1" s="54" t="s">
        <v>1</v>
      </c>
      <c r="B1" s="54"/>
      <c r="C1" s="54"/>
      <c r="D1" s="54"/>
      <c r="E1" s="54"/>
      <c r="F1" s="54"/>
    </row>
    <row r="2" spans="1:15" ht="13.5" thickBot="1"/>
    <row r="3" spans="1:15" ht="13.5" thickBot="1">
      <c r="A3" s="55" t="s">
        <v>0</v>
      </c>
      <c r="B3" s="56"/>
      <c r="C3" s="57"/>
      <c r="D3" s="49" t="s">
        <v>2</v>
      </c>
      <c r="E3" s="47" t="s">
        <v>33</v>
      </c>
      <c r="F3" s="49" t="s">
        <v>38</v>
      </c>
      <c r="G3" s="47" t="s">
        <v>4</v>
      </c>
    </row>
    <row r="4" spans="1:15" ht="13.5" thickBot="1">
      <c r="A4" s="58" t="s">
        <v>41</v>
      </c>
      <c r="B4" s="59"/>
      <c r="C4" s="9" t="s">
        <v>20</v>
      </c>
      <c r="D4" s="48"/>
      <c r="E4" s="48"/>
      <c r="F4" s="48"/>
      <c r="G4" s="48"/>
    </row>
    <row r="5" spans="1:15" ht="50.25" customHeight="1" thickBot="1">
      <c r="A5" s="11" t="s">
        <v>21</v>
      </c>
      <c r="B5" s="12" t="s">
        <v>22</v>
      </c>
      <c r="C5" s="50"/>
      <c r="D5" s="14" t="s">
        <v>35</v>
      </c>
      <c r="E5" s="13"/>
      <c r="F5" s="15">
        <v>550054</v>
      </c>
      <c r="G5" s="16">
        <v>8</v>
      </c>
    </row>
    <row r="6" spans="1:15" ht="50.25" customHeight="1" thickBot="1">
      <c r="A6" s="11" t="s">
        <v>21</v>
      </c>
      <c r="B6" s="12" t="s">
        <v>23</v>
      </c>
      <c r="C6" s="51"/>
      <c r="D6" s="14" t="s">
        <v>35</v>
      </c>
      <c r="E6" s="13"/>
      <c r="F6" s="15">
        <v>55</v>
      </c>
      <c r="G6" s="16">
        <v>11</v>
      </c>
    </row>
    <row r="7" spans="1:15" ht="70.5" customHeight="1" thickBot="1">
      <c r="A7" s="11" t="s">
        <v>21</v>
      </c>
      <c r="B7" s="12" t="s">
        <v>24</v>
      </c>
      <c r="C7" s="53"/>
      <c r="D7" s="14" t="s">
        <v>36</v>
      </c>
      <c r="E7" s="13"/>
      <c r="F7" s="15">
        <v>550101</v>
      </c>
      <c r="G7" s="16">
        <v>25</v>
      </c>
    </row>
    <row r="8" spans="1:15" ht="51" customHeight="1" thickBot="1">
      <c r="A8" s="11" t="s">
        <v>25</v>
      </c>
      <c r="B8" s="12" t="s">
        <v>26</v>
      </c>
      <c r="C8" s="50"/>
      <c r="D8" s="14" t="s">
        <v>35</v>
      </c>
      <c r="E8" s="13"/>
      <c r="F8" s="15">
        <v>550151</v>
      </c>
      <c r="G8" s="16">
        <v>6</v>
      </c>
    </row>
    <row r="9" spans="1:15" ht="49.5" customHeight="1" thickBot="1">
      <c r="A9" s="11" t="s">
        <v>25</v>
      </c>
      <c r="B9" s="12" t="s">
        <v>27</v>
      </c>
      <c r="C9" s="51"/>
      <c r="D9" s="14" t="s">
        <v>35</v>
      </c>
      <c r="E9" s="13"/>
      <c r="F9" s="15">
        <v>550191</v>
      </c>
      <c r="G9" s="16">
        <v>10</v>
      </c>
    </row>
    <row r="10" spans="1:15" ht="50.25" customHeight="1" thickBot="1">
      <c r="A10" s="11" t="s">
        <v>25</v>
      </c>
      <c r="B10" s="12" t="s">
        <v>28</v>
      </c>
      <c r="C10" s="51"/>
      <c r="D10" s="14" t="s">
        <v>35</v>
      </c>
      <c r="E10" s="13"/>
      <c r="F10" s="15">
        <v>550217</v>
      </c>
      <c r="G10" s="16">
        <v>24</v>
      </c>
    </row>
    <row r="11" spans="1:15" ht="35.25" customHeight="1" thickBot="1">
      <c r="A11" s="11" t="s">
        <v>29</v>
      </c>
      <c r="B11" s="12" t="s">
        <v>31</v>
      </c>
      <c r="C11" s="52"/>
      <c r="D11" s="13" t="s">
        <v>37</v>
      </c>
      <c r="E11" s="13"/>
      <c r="F11" s="15">
        <v>550962</v>
      </c>
      <c r="G11" s="16">
        <v>42</v>
      </c>
    </row>
    <row r="12" spans="1:15" ht="34.5" customHeight="1" thickBot="1">
      <c r="A12" s="11" t="s">
        <v>29</v>
      </c>
      <c r="B12" s="12" t="s">
        <v>32</v>
      </c>
      <c r="C12" s="51"/>
      <c r="D12" s="13" t="s">
        <v>37</v>
      </c>
      <c r="E12" s="13"/>
      <c r="F12" s="15">
        <v>550986</v>
      </c>
      <c r="G12" s="16">
        <v>78</v>
      </c>
      <c r="O12" s="10" t="s">
        <v>34</v>
      </c>
    </row>
    <row r="13" spans="1:15" ht="35.25" customHeight="1" thickBot="1">
      <c r="A13" s="17" t="s">
        <v>29</v>
      </c>
      <c r="B13" s="18" t="s">
        <v>30</v>
      </c>
      <c r="C13" s="53"/>
      <c r="D13" s="19" t="s">
        <v>37</v>
      </c>
      <c r="E13" s="19"/>
      <c r="F13" s="20">
        <v>551010</v>
      </c>
      <c r="G13" s="21">
        <v>725</v>
      </c>
    </row>
    <row r="14" spans="1:15" ht="35.25" customHeight="1" thickBot="1">
      <c r="A14" s="17" t="s">
        <v>45</v>
      </c>
      <c r="B14" s="18" t="s">
        <v>44</v>
      </c>
      <c r="D14" s="69" t="s">
        <v>46</v>
      </c>
      <c r="E14" s="19"/>
      <c r="F14" s="20">
        <v>66</v>
      </c>
      <c r="G14" s="21">
        <v>40</v>
      </c>
    </row>
    <row r="15" spans="1:15" ht="12.75" customHeight="1">
      <c r="C15" s="23"/>
    </row>
    <row r="16" spans="1:15" ht="12.75" customHeight="1"/>
    <row r="17" ht="12.75" customHeight="1"/>
    <row r="18" ht="12.75" customHeight="1"/>
    <row r="19" ht="12.75" customHeight="1"/>
  </sheetData>
  <customSheetViews>
    <customSheetView guid="{429E1932-7239-4E91-96CE-C1EFAAFC664E}">
      <selection activeCell="O10" sqref="O10"/>
      <pageMargins left="0.78740157499999996" right="0.78740157499999996" top="0.984251969" bottom="0.984251969" header="0.4921259845" footer="0.4921259845"/>
      <pageSetup paperSize="9" orientation="portrait" horizontalDpi="4294967293" r:id="rId1"/>
      <headerFooter alignWithMargins="0"/>
    </customSheetView>
  </customSheetViews>
  <mergeCells count="10">
    <mergeCell ref="A1:F1"/>
    <mergeCell ref="A3:C3"/>
    <mergeCell ref="E3:E4"/>
    <mergeCell ref="F3:F4"/>
    <mergeCell ref="A4:B4"/>
    <mergeCell ref="G3:G4"/>
    <mergeCell ref="D3:D4"/>
    <mergeCell ref="C8:C10"/>
    <mergeCell ref="C11:C13"/>
    <mergeCell ref="C5:C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4"/>
  <sheetViews>
    <sheetView zoomScale="75" workbookViewId="0">
      <selection activeCell="D5" sqref="D5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12.42578125" bestFit="1" customWidth="1"/>
    <col min="5" max="5" width="1.7109375" customWidth="1"/>
    <col min="6" max="6" width="19.5703125" bestFit="1" customWidth="1"/>
    <col min="7" max="7" width="1.7109375" customWidth="1"/>
    <col min="9" max="9" width="1.7109375" customWidth="1"/>
    <col min="10" max="10" width="13.85546875" customWidth="1"/>
    <col min="11" max="11" width="1.7109375" customWidth="1"/>
    <col min="14" max="14" width="12.42578125" bestFit="1" customWidth="1"/>
    <col min="16" max="16" width="16.28515625" bestFit="1" customWidth="1"/>
  </cols>
  <sheetData>
    <row r="1" spans="1:16" ht="18">
      <c r="A1" s="60" t="s">
        <v>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4" spans="1:16" ht="13.5" thickBot="1">
      <c r="N4" s="8" t="s">
        <v>17</v>
      </c>
      <c r="P4" s="7" t="s">
        <v>18</v>
      </c>
    </row>
    <row r="5" spans="1:16" ht="17.25" thickTop="1" thickBot="1">
      <c r="B5" s="3" t="s">
        <v>42</v>
      </c>
      <c r="C5" s="2"/>
      <c r="D5" s="4"/>
      <c r="F5" s="3" t="s">
        <v>14</v>
      </c>
      <c r="G5" s="2"/>
      <c r="H5" s="4">
        <v>0</v>
      </c>
      <c r="N5" s="4" t="e">
        <f ca="1">OFFSET(RefStock,MATCH(D5,RefStock,0)-1,1,1,1)</f>
        <v>#N/A</v>
      </c>
      <c r="P5" s="4" t="e">
        <f ca="1">OFFSET(RefStock,MATCH(D5,RefStock,0)-1,1,1,1)+H5</f>
        <v>#N/A</v>
      </c>
    </row>
    <row r="6" spans="1:16" ht="14.25" thickTop="1" thickBot="1"/>
    <row r="7" spans="1:16" ht="17.25" thickTop="1" thickBot="1">
      <c r="B7" s="3" t="s">
        <v>12</v>
      </c>
      <c r="C7" s="2"/>
      <c r="D7" s="5" t="e">
        <f ca="1">INDEX(Prix,MATCH(D5,Ref,0))</f>
        <v>#N/A</v>
      </c>
      <c r="F7" s="3" t="s">
        <v>16</v>
      </c>
      <c r="G7" s="2"/>
      <c r="H7" s="5" t="e">
        <f ca="1">D7*(1+L7)</f>
        <v>#N/A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 t="e">
        <f ca="1">INDEX(Prix,MATCH(D5,Ref,0))*H5</f>
        <v>#N/A</v>
      </c>
      <c r="F9" s="3" t="s">
        <v>13</v>
      </c>
      <c r="G9" s="2"/>
      <c r="H9" s="5" t="e">
        <f ca="1">D9*(1+L7)</f>
        <v>#N/A</v>
      </c>
    </row>
    <row r="10" spans="1:16" ht="13.5" thickTop="1"/>
    <row r="11" spans="1:16">
      <c r="B11" s="61" t="s">
        <v>40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1:16"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</row>
    <row r="13" spans="1:16"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6"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</row>
  </sheetData>
  <customSheetViews>
    <customSheetView guid="{429E1932-7239-4E91-96CE-C1EFAAFC664E}" scale="75">
      <selection activeCell="H7" sqref="H7"/>
      <pageMargins left="0.78740157499999996" right="0.78740157499999996" top="0.984251969" bottom="0.984251969" header="0.4921259845" footer="0.4921259845"/>
      <pageSetup paperSize="9" orientation="portrait" horizontalDpi="4294967293" verticalDpi="360" r:id="rId1"/>
      <headerFooter alignWithMargins="0"/>
    </customSheetView>
  </customSheetViews>
  <mergeCells count="2">
    <mergeCell ref="A1:L1"/>
    <mergeCell ref="B11:L14"/>
  </mergeCells>
  <phoneticPr fontId="0" type="noConversion"/>
  <dataValidations count="2">
    <dataValidation type="list" allowBlank="1" showInputMessage="1" showErrorMessage="1" sqref="D5">
      <formula1>Ref</formula1>
    </dataValidation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60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14"/>
  <sheetViews>
    <sheetView zoomScale="75" workbookViewId="0">
      <selection activeCell="J59" sqref="J59"/>
    </sheetView>
  </sheetViews>
  <sheetFormatPr baseColWidth="10" defaultRowHeight="12.75"/>
  <cols>
    <col min="1" max="1" width="4" customWidth="1"/>
    <col min="2" max="2" width="18.140625" bestFit="1" customWidth="1"/>
    <col min="3" max="3" width="1.7109375" customWidth="1"/>
    <col min="4" max="4" width="9.140625" bestFit="1" customWidth="1"/>
    <col min="5" max="5" width="1.7109375" customWidth="1"/>
    <col min="6" max="6" width="19.85546875" bestFit="1" customWidth="1"/>
    <col min="7" max="7" width="1.7109375" customWidth="1"/>
    <col min="8" max="8" width="11.5703125" bestFit="1" customWidth="1"/>
    <col min="9" max="9" width="1.7109375" customWidth="1"/>
    <col min="10" max="10" width="13.85546875" customWidth="1"/>
    <col min="11" max="11" width="1.7109375" customWidth="1"/>
    <col min="12" max="12" width="11.5703125" bestFit="1" customWidth="1"/>
    <col min="14" max="14" width="11.5703125" bestFit="1" customWidth="1"/>
    <col min="16" max="16" width="16.140625" bestFit="1" customWidth="1"/>
  </cols>
  <sheetData>
    <row r="1" spans="1:16" ht="18">
      <c r="A1" s="60" t="s">
        <v>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4" spans="1:16" ht="13.5" thickBot="1">
      <c r="N4" s="8" t="s">
        <v>17</v>
      </c>
      <c r="P4" s="7" t="s">
        <v>19</v>
      </c>
    </row>
    <row r="5" spans="1:16" ht="17.25" thickTop="1" thickBot="1">
      <c r="B5" s="3" t="s">
        <v>42</v>
      </c>
      <c r="C5" s="2"/>
      <c r="D5" s="4"/>
      <c r="F5" s="3" t="s">
        <v>14</v>
      </c>
      <c r="G5" s="2"/>
      <c r="H5" s="4">
        <v>0</v>
      </c>
      <c r="N5" s="4" t="e">
        <f ca="1">OFFSET(RefStock,MATCH(D5,RefStock,0)-1,1,1,1)</f>
        <v>#N/A</v>
      </c>
      <c r="P5" s="4" t="e">
        <f ca="1">OFFSET(RefStock,MATCH(D5,RefStock,0)-1,1,1,1)-H5</f>
        <v>#N/A</v>
      </c>
    </row>
    <row r="6" spans="1:16" ht="14.25" thickTop="1" thickBot="1"/>
    <row r="7" spans="1:16" ht="17.25" thickTop="1" thickBot="1">
      <c r="B7" s="3" t="s">
        <v>12</v>
      </c>
      <c r="C7" s="2"/>
      <c r="D7" s="5" t="e">
        <f ca="1">INDEX(Prix,MATCH(D5,Ref,0))</f>
        <v>#N/A</v>
      </c>
      <c r="F7" s="3" t="s">
        <v>16</v>
      </c>
      <c r="G7" s="2"/>
      <c r="H7" s="5" t="e">
        <f ca="1">D7*(1+L7)</f>
        <v>#N/A</v>
      </c>
      <c r="J7" s="3" t="s">
        <v>5</v>
      </c>
      <c r="K7" s="2"/>
      <c r="L7" s="6">
        <v>0.19600000000000001</v>
      </c>
    </row>
    <row r="8" spans="1:16" ht="14.25" thickTop="1" thickBot="1"/>
    <row r="9" spans="1:16" ht="17.25" thickTop="1" thickBot="1">
      <c r="B9" s="3" t="s">
        <v>15</v>
      </c>
      <c r="C9" s="2"/>
      <c r="D9" s="5" t="e">
        <f ca="1">INDEX(Prix,MATCH(D5,Ref,0))*H5</f>
        <v>#N/A</v>
      </c>
      <c r="F9" s="3" t="s">
        <v>13</v>
      </c>
      <c r="G9" s="2"/>
      <c r="H9" s="5" t="e">
        <f ca="1">D9*(1+L7)</f>
        <v>#N/A</v>
      </c>
    </row>
    <row r="10" spans="1:16" ht="13.5" thickTop="1"/>
    <row r="11" spans="1:16">
      <c r="B11" s="62" t="s">
        <v>39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6"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6"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6"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</row>
  </sheetData>
  <customSheetViews>
    <customSheetView guid="{429E1932-7239-4E91-96CE-C1EFAAFC664E}" scale="75">
      <selection activeCell="D5" sqref="D5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2">
    <mergeCell ref="A1:L1"/>
    <mergeCell ref="B11:L14"/>
  </mergeCells>
  <phoneticPr fontId="0" type="noConversion"/>
  <conditionalFormatting sqref="P5">
    <cfRule type="cellIs" dxfId="10" priority="1" stopIfTrue="1" operator="lessThanOrEqual">
      <formula>0</formula>
    </cfRule>
  </conditionalFormatting>
  <dataValidations count="2">
    <dataValidation type="list" allowBlank="1" showInputMessage="1" showErrorMessage="1" sqref="L7">
      <mc:AlternateContent xmlns:x12ac="http://schemas.microsoft.com/office/spreadsheetml/2011/1/ac" xmlns:mc="http://schemas.openxmlformats.org/markup-compatibility/2006">
        <mc:Choice Requires="x12ac">
          <x12ac:list>"5,5%","19,6%"</x12ac:list>
        </mc:Choice>
        <mc:Fallback>
          <formula1>"5,5%,19,6%"</formula1>
        </mc:Fallback>
      </mc:AlternateContent>
    </dataValidation>
    <dataValidation type="list" allowBlank="1" showInputMessage="1" showErrorMessage="1" sqref="D5">
      <formula1>Ref</formula1>
    </dataValidation>
  </dataValidations>
  <pageMargins left="0.78740157499999996" right="0.78740157499999996" top="0.984251969" bottom="0.984251969" header="0.4921259845" footer="0.4921259845"/>
  <pageSetup paperSize="9" orientation="portrait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26"/>
  <sheetViews>
    <sheetView tabSelected="1" topLeftCell="A3" workbookViewId="0">
      <selection activeCell="D14" sqref="D14"/>
    </sheetView>
  </sheetViews>
  <sheetFormatPr baseColWidth="10" defaultRowHeight="12.75"/>
  <cols>
    <col min="1" max="1" width="11.42578125" style="1"/>
    <col min="2" max="2" width="22.7109375" style="1" customWidth="1"/>
    <col min="3" max="3" width="17.140625" style="1" customWidth="1"/>
    <col min="4" max="4" width="19.140625" style="1" customWidth="1"/>
    <col min="5" max="16384" width="11.42578125" style="1"/>
  </cols>
  <sheetData>
    <row r="1" spans="1:6" ht="18">
      <c r="A1" s="54" t="s">
        <v>7</v>
      </c>
      <c r="B1" s="54"/>
      <c r="C1" s="54"/>
      <c r="D1" s="54"/>
    </row>
    <row r="2" spans="1:6" ht="13.5" thickBot="1"/>
    <row r="3" spans="1:6" ht="13.5" thickBot="1">
      <c r="A3" s="65" t="s">
        <v>38</v>
      </c>
      <c r="B3" s="63" t="s">
        <v>10</v>
      </c>
      <c r="C3" s="67" t="s">
        <v>8</v>
      </c>
      <c r="D3" s="63" t="s">
        <v>9</v>
      </c>
    </row>
    <row r="4" spans="1:6" ht="13.5" thickBot="1">
      <c r="A4" s="66"/>
      <c r="B4" s="64"/>
      <c r="C4" s="68"/>
      <c r="D4" s="64"/>
    </row>
    <row r="5" spans="1:6">
      <c r="A5" s="29">
        <v>550054</v>
      </c>
      <c r="B5" s="45">
        <v>38</v>
      </c>
      <c r="C5" s="36">
        <v>304</v>
      </c>
      <c r="D5" s="38">
        <v>363.58</v>
      </c>
      <c r="E5" s="27"/>
      <c r="F5" s="46"/>
    </row>
    <row r="6" spans="1:6">
      <c r="A6" s="30">
        <v>55</v>
      </c>
      <c r="B6" s="27">
        <v>82</v>
      </c>
      <c r="C6" s="35">
        <v>1018</v>
      </c>
      <c r="D6" s="35">
        <v>1217.53</v>
      </c>
      <c r="E6" s="27"/>
    </row>
    <row r="7" spans="1:6">
      <c r="A7" s="30">
        <v>550101</v>
      </c>
      <c r="B7" s="43">
        <v>41</v>
      </c>
      <c r="C7" s="37">
        <v>1025</v>
      </c>
      <c r="D7" s="37">
        <v>1225.9000000000001</v>
      </c>
      <c r="E7" s="27"/>
    </row>
    <row r="8" spans="1:6">
      <c r="A8" s="30">
        <v>550151</v>
      </c>
      <c r="B8" s="43">
        <v>86</v>
      </c>
      <c r="C8" s="35">
        <v>516</v>
      </c>
      <c r="D8" s="35">
        <v>607.13</v>
      </c>
      <c r="E8" s="27"/>
    </row>
    <row r="9" spans="1:6">
      <c r="A9" s="30">
        <v>550191</v>
      </c>
      <c r="B9" s="44">
        <v>26</v>
      </c>
      <c r="C9" s="35">
        <v>260</v>
      </c>
      <c r="D9" s="36">
        <v>310.95999999999998</v>
      </c>
      <c r="E9" s="27"/>
    </row>
    <row r="10" spans="1:6">
      <c r="A10" s="30">
        <v>550217</v>
      </c>
      <c r="B10" s="43">
        <v>31</v>
      </c>
      <c r="C10" s="35">
        <v>744</v>
      </c>
      <c r="D10" s="35">
        <v>889.83</v>
      </c>
    </row>
    <row r="11" spans="1:6">
      <c r="A11" s="30">
        <v>550962</v>
      </c>
      <c r="B11" s="27">
        <v>25</v>
      </c>
      <c r="C11" s="36">
        <v>1050</v>
      </c>
      <c r="D11" s="34">
        <v>1255.8</v>
      </c>
      <c r="E11" s="27"/>
    </row>
    <row r="12" spans="1:6">
      <c r="A12" s="30">
        <v>550986</v>
      </c>
      <c r="B12" s="41">
        <v>21</v>
      </c>
      <c r="C12" s="39">
        <v>1638</v>
      </c>
      <c r="D12" s="36">
        <v>1959.04</v>
      </c>
      <c r="E12" s="27"/>
    </row>
    <row r="13" spans="1:6">
      <c r="A13" s="31">
        <v>551010</v>
      </c>
      <c r="B13" s="43">
        <v>22</v>
      </c>
      <c r="C13" s="35">
        <v>15950</v>
      </c>
      <c r="D13" s="39">
        <v>19076.2</v>
      </c>
    </row>
    <row r="14" spans="1:6">
      <c r="A14" s="32">
        <v>66</v>
      </c>
      <c r="B14" s="43">
        <v>4</v>
      </c>
      <c r="C14" s="37">
        <v>10</v>
      </c>
      <c r="D14" s="40"/>
      <c r="E14" s="27"/>
    </row>
    <row r="15" spans="1:6">
      <c r="A15" s="30"/>
      <c r="B15" s="43"/>
      <c r="C15" s="44"/>
      <c r="D15" s="41"/>
      <c r="E15" s="27"/>
    </row>
    <row r="16" spans="1:6">
      <c r="A16" s="30"/>
      <c r="B16" s="43"/>
      <c r="C16" s="27"/>
      <c r="D16" s="41"/>
      <c r="E16" s="27"/>
    </row>
    <row r="17" spans="1:8">
      <c r="A17" s="30"/>
      <c r="B17" s="43"/>
      <c r="C17" s="43"/>
      <c r="D17" s="41"/>
      <c r="E17" s="27"/>
    </row>
    <row r="18" spans="1:8" ht="13.5" thickBot="1">
      <c r="A18" s="33"/>
      <c r="B18" s="27"/>
      <c r="C18" s="42"/>
      <c r="D18" s="42"/>
    </row>
    <row r="19" spans="1:8" ht="13.5" thickBot="1">
      <c r="A19" s="24" t="s">
        <v>11</v>
      </c>
      <c r="B19" s="25">
        <f>SUM(B5:B17)</f>
        <v>376</v>
      </c>
      <c r="C19" s="26">
        <f>SUM(C5:C17)</f>
        <v>22515</v>
      </c>
      <c r="D19" s="28">
        <f>SUM(D5:D17)</f>
        <v>26905.97</v>
      </c>
      <c r="E19" s="27"/>
    </row>
    <row r="20" spans="1:8">
      <c r="A20" s="23"/>
      <c r="B20" s="23"/>
      <c r="C20" s="23"/>
      <c r="D20" s="23"/>
    </row>
    <row r="21" spans="1:8">
      <c r="A21" s="62" t="s">
        <v>43</v>
      </c>
      <c r="B21" s="54"/>
      <c r="C21" s="54"/>
      <c r="D21" s="54"/>
    </row>
    <row r="22" spans="1:8">
      <c r="A22" s="54"/>
      <c r="B22" s="54"/>
      <c r="C22" s="54"/>
      <c r="D22" s="54"/>
    </row>
    <row r="23" spans="1:8">
      <c r="A23" s="54"/>
      <c r="B23" s="54"/>
      <c r="C23" s="54"/>
      <c r="D23" s="54"/>
    </row>
    <row r="24" spans="1:8">
      <c r="A24" s="54"/>
      <c r="B24" s="54"/>
      <c r="C24" s="54"/>
      <c r="D24" s="54"/>
      <c r="G24" s="22"/>
      <c r="H24" s="22"/>
    </row>
    <row r="25" spans="1:8">
      <c r="A25" s="54"/>
      <c r="B25" s="54"/>
      <c r="C25" s="54"/>
      <c r="D25" s="54"/>
    </row>
    <row r="26" spans="1:8">
      <c r="A26" s="54"/>
      <c r="B26" s="54"/>
      <c r="C26" s="54"/>
      <c r="D26" s="54"/>
    </row>
  </sheetData>
  <customSheetViews>
    <customSheetView guid="{429E1932-7239-4E91-96CE-C1EFAAFC664E}">
      <selection activeCell="A19" sqref="A19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1:D1"/>
    <mergeCell ref="A21:D26"/>
    <mergeCell ref="B3:B4"/>
    <mergeCell ref="D3:D4"/>
    <mergeCell ref="A3:A4"/>
    <mergeCell ref="C3:C4"/>
  </mergeCells>
  <phoneticPr fontId="0" type="noConversion"/>
  <conditionalFormatting sqref="B6">
    <cfRule type="cellIs" dxfId="9" priority="12" stopIfTrue="1" operator="lessThan">
      <formula>37</formula>
    </cfRule>
  </conditionalFormatting>
  <conditionalFormatting sqref="B7">
    <cfRule type="cellIs" dxfId="8" priority="11" stopIfTrue="1" operator="lessThan">
      <formula>31</formula>
    </cfRule>
  </conditionalFormatting>
  <conditionalFormatting sqref="B8">
    <cfRule type="cellIs" dxfId="7" priority="10" stopIfTrue="1" operator="lessThan">
      <formula>34</formula>
    </cfRule>
  </conditionalFormatting>
  <conditionalFormatting sqref="B9">
    <cfRule type="cellIs" dxfId="6" priority="1" stopIfTrue="1" operator="lessThan">
      <formula>28</formula>
    </cfRule>
    <cfRule type="cellIs" dxfId="5" priority="9" stopIfTrue="1" operator="lessThan">
      <formula>20</formula>
    </cfRule>
  </conditionalFormatting>
  <conditionalFormatting sqref="B10">
    <cfRule type="cellIs" dxfId="4" priority="8" stopIfTrue="1" operator="lessThan">
      <formula>16</formula>
    </cfRule>
  </conditionalFormatting>
  <conditionalFormatting sqref="B11">
    <cfRule type="cellIs" dxfId="3" priority="7" stopIfTrue="1" operator="lessThan">
      <formula>16</formula>
    </cfRule>
  </conditionalFormatting>
  <conditionalFormatting sqref="B12">
    <cfRule type="cellIs" dxfId="2" priority="6" stopIfTrue="1" operator="lessThan">
      <formula>12</formula>
    </cfRule>
  </conditionalFormatting>
  <conditionalFormatting sqref="B13">
    <cfRule type="cellIs" dxfId="1" priority="5" stopIfTrue="1" operator="lessThan">
      <formula>8</formula>
    </cfRule>
  </conditionalFormatting>
  <conditionalFormatting sqref="B5">
    <cfRule type="cellIs" dxfId="0" priority="2" stopIfTrue="1" operator="lessThan">
      <formula>40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de donnée</vt:lpstr>
      <vt:lpstr>Entrée de marchandises</vt:lpstr>
      <vt:lpstr>Sortie de marchandises</vt:lpstr>
      <vt:lpstr>Etat du stock</vt:lpstr>
      <vt:lpstr>abiumù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et Benjami</dc:creator>
  <cp:lastModifiedBy>FRICHE Leandre</cp:lastModifiedBy>
  <dcterms:created xsi:type="dcterms:W3CDTF">2010-02-13T13:26:14Z</dcterms:created>
  <dcterms:modified xsi:type="dcterms:W3CDTF">2015-06-22T12:37:19Z</dcterms:modified>
</cp:coreProperties>
</file>